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vbaProjectSignature.bin" ContentType="application/vnd.ms-office.vbaProjectSignature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Override PartName="/xl/workbook.xml" ContentType="application/vnd.ms-excel.template.macroEnabled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00000000-0000-0000-0000-000000000000}"/>
  <workbookPr codeName="ThisWorkbook"/>
  <bookViews>
    <workbookView xWindow="-15" yWindow="-15" windowWidth="4800" windowHeight="5055"/>
  </bookViews>
  <sheets>
    <sheet name="損益兩平分析" sheetId="1" r:id="rId1"/>
    <sheet name="損益兩平圖" sheetId="2" r:id="rId2"/>
    <sheet name="利量圖" sheetId="3" r:id="rId3"/>
    <sheet name="巨集" sheetId="4" state="veryHidden" r:id=""/>
  </sheets>
  <definedNames>
    <definedName name="__DSAuthor" localSheetId="0" hidden="1">"NANCY KAO"</definedName>
    <definedName name="__DSCreated" localSheetId="0" hidden="1">" June 3, 1991"</definedName>
    <definedName name="__DSRevision" localSheetId="0" hidden="1">1</definedName>
    <definedName name="__DSSubject" localSheetId="0" hidden="1">"TEST 1"</definedName>
    <definedName name="__DSTitle" localSheetId="0" hidden="1">"BREAKEVEN"</definedName>
    <definedName name="_xlnm.Print_Area" localSheetId="0">損益兩平分析!$A$1:$G$29</definedName>
    <definedName name="固定成本總額">損益兩平分析!$C$21</definedName>
    <definedName name="基本資料輸入區">損益兩平分析!$A$16</definedName>
    <definedName name="產品單位售價">損益兩平分析!$C$19</definedName>
    <definedName name="單位變動成本">損益兩平分析!$C$20</definedName>
    <definedName name="損益兩平數量">損益兩平分析!$C$26</definedName>
    <definedName name="運算解答區">損益兩平分析!$A$23</definedName>
    <definedName name="變動成本率">損益兩平分析!$C$28</definedName>
  </definedNames>
  <calcPr calcId="125725"/>
</workbook>
</file>

<file path=xl/calcChain.xml><?xml version="1.0" encoding="utf-8"?>
<calcChain xmlns="http://schemas.openxmlformats.org/spreadsheetml/2006/main">
  <c r="C26" i="1"/>
  <c r="C27" s="1"/>
  <c r="D42"/>
  <c r="D36"/>
  <c r="D37"/>
  <c r="D38"/>
  <c r="D39"/>
  <c r="D40"/>
  <c r="D41"/>
  <c r="C35"/>
  <c r="D35"/>
  <c r="E35"/>
  <c r="C28"/>
  <c r="C29" s="1"/>
  <c r="F35" l="1"/>
  <c r="G35" s="1"/>
  <c r="B41"/>
  <c r="C41" s="1"/>
  <c r="B40"/>
  <c r="C40" s="1"/>
  <c r="B39"/>
  <c r="C39" s="1"/>
  <c r="B38"/>
  <c r="C38" s="1"/>
  <c r="B37"/>
  <c r="C37" s="1"/>
  <c r="B36"/>
  <c r="C36" s="1"/>
  <c r="B42"/>
  <c r="C42" s="1"/>
  <c r="E40"/>
  <c r="F40" s="1"/>
  <c r="G40" s="1"/>
  <c r="E38"/>
  <c r="F38" s="1"/>
  <c r="G38" s="1"/>
  <c r="E36"/>
  <c r="F36" s="1"/>
  <c r="G36" s="1"/>
  <c r="E42" l="1"/>
  <c r="F42" s="1"/>
  <c r="G42" s="1"/>
  <c r="E37"/>
  <c r="F37" s="1"/>
  <c r="G37" s="1"/>
  <c r="E39"/>
  <c r="F39" s="1"/>
  <c r="G39" s="1"/>
  <c r="E41"/>
  <c r="F41" s="1"/>
  <c r="G41" s="1"/>
</calcChain>
</file>

<file path=xl/sharedStrings.xml><?xml version="1.0" encoding="utf-8"?>
<sst xmlns="http://schemas.openxmlformats.org/spreadsheetml/2006/main" count="34" uniqueCount="34">
  <si>
    <t>損益兩平分析</t>
  </si>
  <si>
    <t>操作指引：</t>
  </si>
  <si>
    <t>您可按垂直捲軸，依序往下捲動各項內容，或依您所需選按各項按鈕。</t>
  </si>
  <si>
    <t>模式目的：</t>
  </si>
  <si>
    <t>模式假設：</t>
  </si>
  <si>
    <t>請於下表儲存格(字形為紅色者)中，輸入各項實際之數值：</t>
  </si>
  <si>
    <t>基本資料</t>
  </si>
  <si>
    <t>運算解答：</t>
  </si>
  <si>
    <t>依據上列基本資料，可得出下列解答：</t>
  </si>
  <si>
    <t>運算解答</t>
  </si>
  <si>
    <t>損益兩平數量</t>
  </si>
  <si>
    <t>損益兩平金額</t>
  </si>
  <si>
    <t>變動成本率</t>
  </si>
  <si>
    <t>邊際貢獻率</t>
  </si>
  <si>
    <t>繪圖資料：</t>
  </si>
  <si>
    <t>下列表格係用以繪製圖表之用，使用者勿需進行修改。</t>
  </si>
  <si>
    <t>繪圖資料</t>
  </si>
  <si>
    <t>單位</t>
  </si>
  <si>
    <t xml:space="preserve"> 銷貨金額</t>
  </si>
  <si>
    <t>固定成本</t>
  </si>
  <si>
    <t>變動成本</t>
  </si>
  <si>
    <t>總成本</t>
  </si>
  <si>
    <t>利潤</t>
  </si>
  <si>
    <t>基本資料：</t>
    <phoneticPr fontId="12" type="noConversion"/>
  </si>
  <si>
    <t>應用時機：</t>
    <phoneticPr fontId="12" type="noConversion"/>
  </si>
  <si>
    <t>企業機構欲進行成本、利潤、價格及產量的決策分析時，本模式可提供基本解答。</t>
    <phoneticPr fontId="12" type="noConversion"/>
  </si>
  <si>
    <t>(1).依據基本成本資料，求算損益兩平點並進行利量分析。</t>
  </si>
  <si>
    <t>(2).以圖表顯示損益兩平分析。</t>
  </si>
  <si>
    <t>(1).成本可分為固定與變動兩部份。</t>
  </si>
  <si>
    <t>(2).產品單位售價不變。</t>
  </si>
  <si>
    <t>(3).依據前項假設，損益兩平之公式為：</t>
  </si>
  <si>
    <t>產品單位售價：</t>
    <phoneticPr fontId="12" type="noConversion"/>
  </si>
  <si>
    <t>單位變動成本：</t>
    <phoneticPr fontId="12" type="noConversion"/>
  </si>
  <si>
    <t>固定成本總額：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</si>
</sst>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&quot;$&quot;#,##0_);\(&quot;$&quot;#,##0\)"/>
    <numFmt numFmtId="180" formatCode="_(&quot;$&quot;* #,##0_);_(&quot;$&quot;* \(#,##0\);_(&quot;$&quot;* &quot;-&quot;_);_(@_)"/>
    <numFmt numFmtId="188" formatCode="#,###&quot;單&quot;&quot;位&quot;"/>
    <numFmt numFmtId="190" formatCode="_(&quot;$&quot;\ #,##0_);_(&quot;$&quot;\ \(#,##0\);_(&quot;$&quot;\ &quot;-&quot;_);_(@_)"/>
  </numFmts>
  <fonts count="19">
    <font>
      <b/>
      <sz val="10"/>
      <name val="Geneva"/>
      <family val="2"/>
    </font>
    <font>
      <b/>
      <sz val="10"/>
      <name val="Helv"/>
      <family val="2"/>
    </font>
    <font>
      <b/>
      <sz val="12"/>
      <color indexed="20"/>
      <name val="Helv"/>
      <family val="2"/>
    </font>
    <font>
      <b/>
      <sz val="15"/>
      <color indexed="12"/>
      <name val="Courier"/>
      <family val="3"/>
    </font>
    <font>
      <b/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color indexed="9"/>
      <name val="細明體"/>
      <family val="3"/>
      <charset val="136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b/>
      <sz val="18"/>
      <color indexed="12"/>
      <name val="標楷體"/>
      <family val="4"/>
      <charset val="136"/>
    </font>
    <font>
      <b/>
      <sz val="15"/>
      <color indexed="2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Courier"/>
      <family val="3"/>
    </font>
    <font>
      <b/>
      <sz val="10"/>
      <name val="新細明體"/>
      <family val="1"/>
      <charset val="136"/>
    </font>
    <font>
      <b/>
      <i/>
      <sz val="12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darkGrid">
        <fgColor indexed="9"/>
        <bgColor indexed="26"/>
      </patternFill>
    </fill>
    <fill>
      <patternFill patternType="solid">
        <fgColor indexed="20"/>
        <bgColor indexed="24"/>
      </patternFill>
    </fill>
    <fill>
      <patternFill patternType="darkTrellis">
        <fgColor indexed="9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2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0" fontId="6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 applyProtection="1">
      <alignment horizontal="centerContinuous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centerContinuous" vertical="top"/>
    </xf>
    <xf numFmtId="0" fontId="0" fillId="3" borderId="0" xfId="0" applyFill="1" applyBorder="1" applyAlignment="1" applyProtection="1">
      <alignment horizontal="centerContinuous"/>
    </xf>
    <xf numFmtId="0" fontId="0" fillId="0" borderId="0" xfId="0" applyProtection="1"/>
    <xf numFmtId="176" fontId="4" fillId="4" borderId="0" xfId="0" applyNumberFormat="1" applyFont="1" applyFill="1" applyProtection="1"/>
    <xf numFmtId="0" fontId="1" fillId="0" borderId="0" xfId="0" applyFont="1" applyProtection="1"/>
    <xf numFmtId="176" fontId="5" fillId="4" borderId="0" xfId="0" quotePrefix="1" applyNumberFormat="1" applyFont="1" applyFill="1" applyAlignment="1" applyProtection="1">
      <alignment horizontal="center" vertical="center"/>
    </xf>
    <xf numFmtId="176" fontId="4" fillId="4" borderId="0" xfId="0" applyNumberFormat="1" applyFont="1" applyFill="1" applyAlignment="1" applyProtection="1">
      <alignment horizontal="left"/>
    </xf>
    <xf numFmtId="176" fontId="5" fillId="4" borderId="0" xfId="0" quotePrefix="1" applyNumberFormat="1" applyFont="1" applyFill="1" applyAlignment="1" applyProtection="1">
      <alignment horizontal="left" vertical="top"/>
    </xf>
    <xf numFmtId="0" fontId="8" fillId="5" borderId="1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190" fontId="9" fillId="6" borderId="2" xfId="0" applyNumberFormat="1" applyFont="1" applyFill="1" applyBorder="1" applyAlignment="1" applyProtection="1">
      <alignment horizontal="right"/>
      <protection locked="0"/>
    </xf>
    <xf numFmtId="190" fontId="9" fillId="6" borderId="3" xfId="2" applyNumberFormat="1" applyFont="1" applyFill="1" applyBorder="1" applyAlignment="1" applyProtection="1">
      <alignment horizontal="right"/>
      <protection locked="0"/>
    </xf>
    <xf numFmtId="190" fontId="9" fillId="6" borderId="4" xfId="2" applyNumberFormat="1" applyFont="1" applyFill="1" applyBorder="1" applyAlignment="1" applyProtection="1">
      <alignment horizontal="right"/>
      <protection locked="0"/>
    </xf>
    <xf numFmtId="188" fontId="10" fillId="6" borderId="2" xfId="0" applyNumberFormat="1" applyFont="1" applyFill="1" applyBorder="1" applyAlignment="1" applyProtection="1">
      <alignment horizontal="center"/>
    </xf>
    <xf numFmtId="10" fontId="10" fillId="6" borderId="3" xfId="1" applyNumberFormat="1" applyFont="1" applyFill="1" applyBorder="1" applyAlignment="1" applyProtection="1">
      <alignment horizontal="center"/>
    </xf>
    <xf numFmtId="10" fontId="10" fillId="6" borderId="4" xfId="1" applyNumberFormat="1" applyFont="1" applyFill="1" applyBorder="1" applyAlignment="1" applyProtection="1">
      <alignment horizontal="center"/>
    </xf>
    <xf numFmtId="190" fontId="10" fillId="6" borderId="3" xfId="2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/>
    </xf>
    <xf numFmtId="176" fontId="11" fillId="4" borderId="0" xfId="0" applyNumberFormat="1" applyFont="1" applyFill="1" applyAlignment="1" applyProtection="1">
      <alignment vertical="center"/>
    </xf>
    <xf numFmtId="176" fontId="16" fillId="4" borderId="0" xfId="0" applyNumberFormat="1" applyFont="1" applyFill="1" applyAlignment="1" applyProtection="1">
      <alignment vertical="center"/>
    </xf>
    <xf numFmtId="3" fontId="7" fillId="7" borderId="0" xfId="0" applyNumberFormat="1" applyFont="1" applyFill="1" applyBorder="1" applyAlignment="1" applyProtection="1"/>
    <xf numFmtId="3" fontId="7" fillId="7" borderId="5" xfId="0" applyNumberFormat="1" applyFont="1" applyFill="1" applyBorder="1" applyAlignment="1" applyProtection="1"/>
    <xf numFmtId="0" fontId="18" fillId="6" borderId="6" xfId="0" applyFont="1" applyFill="1" applyBorder="1" applyAlignment="1" applyProtection="1">
      <alignment horizontal="center"/>
    </xf>
    <xf numFmtId="0" fontId="18" fillId="6" borderId="7" xfId="0" quotePrefix="1" applyFont="1" applyFill="1" applyBorder="1" applyAlignment="1" applyProtection="1">
      <alignment horizontal="center"/>
    </xf>
    <xf numFmtId="0" fontId="18" fillId="6" borderId="8" xfId="0" quotePrefix="1" applyFont="1" applyFill="1" applyBorder="1" applyAlignment="1" applyProtection="1">
      <alignment horizontal="center"/>
    </xf>
    <xf numFmtId="0" fontId="18" fillId="6" borderId="6" xfId="0" applyFont="1" applyFill="1" applyBorder="1" applyAlignment="1" applyProtection="1">
      <alignment horizontal="left"/>
    </xf>
    <xf numFmtId="0" fontId="18" fillId="6" borderId="7" xfId="0" applyFont="1" applyFill="1" applyBorder="1" applyAlignment="1" applyProtection="1">
      <alignment horizontal="left"/>
    </xf>
    <xf numFmtId="0" fontId="18" fillId="6" borderId="8" xfId="0" applyFont="1" applyFill="1" applyBorder="1" applyAlignment="1" applyProtection="1">
      <alignment horizontal="left"/>
    </xf>
    <xf numFmtId="0" fontId="8" fillId="8" borderId="9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11" fillId="4" borderId="0" xfId="0" applyNumberFormat="1" applyFont="1" applyFill="1" applyAlignment="1" applyProtection="1"/>
    <xf numFmtId="0" fontId="17" fillId="0" borderId="0" xfId="0" applyFont="1" applyAlignment="1"/>
    <xf numFmtId="0" fontId="14" fillId="3" borderId="0" xfId="0" applyFont="1" applyFill="1" applyBorder="1" applyAlignment="1" applyProtection="1">
      <alignment horizontal="left" vertical="center"/>
    </xf>
    <xf numFmtId="0" fontId="15" fillId="0" borderId="0" xfId="0" applyFont="1" applyAlignment="1"/>
    <xf numFmtId="176" fontId="11" fillId="4" borderId="0" xfId="0" applyNumberFormat="1" applyFont="1" applyFill="1" applyAlignment="1" applyProtection="1">
      <alignment vertical="center"/>
    </xf>
    <xf numFmtId="0" fontId="8" fillId="8" borderId="11" xfId="0" applyFont="1" applyFill="1" applyBorder="1" applyAlignment="1" applyProtection="1">
      <alignment horizontal="center" vertical="center"/>
    </xf>
    <xf numFmtId="176" fontId="11" fillId="4" borderId="0" xfId="0" quotePrefix="1" applyNumberFormat="1" applyFont="1" applyFill="1" applyAlignment="1" applyProtection="1">
      <alignment horizontal="left"/>
    </xf>
    <xf numFmtId="0" fontId="17" fillId="0" borderId="0" xfId="0" applyFont="1" applyAlignment="1">
      <alignment vertical="center"/>
    </xf>
    <xf numFmtId="0" fontId="13" fillId="2" borderId="0" xfId="0" applyFont="1" applyFill="1" applyAlignment="1" applyProtection="1">
      <alignment horizontal="center" vertical="top"/>
    </xf>
  </cellXfs>
  <cellStyles count="3">
    <cellStyle name="一般" xfId="0" builtinId="0"/>
    <cellStyle name="百分比" xfId="1" builtinId="5"/>
    <cellStyle name="貨幣 [0]" xfId="2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protection/>
  <c:chart>
    <c:plotArea>
      <c:layout>
        <c:manualLayout>
          <c:layoutTarget val="inner"/>
          <c:xMode val="edge"/>
          <c:yMode val="edge"/>
          <c:x val="0.11542730299667037"/>
          <c:y val="7.01468189233279E-2"/>
          <c:w val="0.79578246392896779"/>
          <c:h val="0.81892332789559541"/>
        </c:manualLayout>
      </c:layout>
      <c:lineChart>
        <c:grouping val="standard"/>
        <c:ser>
          <c:idx val="0"/>
          <c:order val="0"/>
          <c:tx>
            <c:strRef>
              <c:f>損益兩平分析!$C$34</c:f>
              <c:strCache>
                <c:ptCount val="1"/>
                <c:pt idx="0">
                  <c:v> 銷貨金額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損益兩平分析!$B$35:$B$42</c:f>
              <c:numCache>
                <c:formatCode>#,##0</c:formatCode>
                <c:ptCount val="8"/>
                <c:pt idx="0">
                  <c:v>0</c:v>
                </c:pt>
                <c:pt idx="1">
                  <c:v>25000</c:v>
                </c:pt>
                <c:pt idx="2">
                  <c:v>50000</c:v>
                </c:pt>
                <c:pt idx="3">
                  <c:v>75000</c:v>
                </c:pt>
                <c:pt idx="4">
                  <c:v>100000</c:v>
                </c:pt>
                <c:pt idx="5">
                  <c:v>125000</c:v>
                </c:pt>
                <c:pt idx="6">
                  <c:v>150000</c:v>
                </c:pt>
                <c:pt idx="7">
                  <c:v>175000</c:v>
                </c:pt>
              </c:numCache>
            </c:numRef>
          </c:cat>
          <c:val>
            <c:numRef>
              <c:f>損益兩平分析!$C$35:$C$42</c:f>
              <c:numCache>
                <c:formatCode>#,##0</c:formatCode>
                <c:ptCount val="8"/>
                <c:pt idx="0">
                  <c:v>0</c:v>
                </c:pt>
                <c:pt idx="1">
                  <c:v>250000</c:v>
                </c:pt>
                <c:pt idx="2">
                  <c:v>500000</c:v>
                </c:pt>
                <c:pt idx="3">
                  <c:v>750000</c:v>
                </c:pt>
                <c:pt idx="4">
                  <c:v>1000000</c:v>
                </c:pt>
                <c:pt idx="5">
                  <c:v>1250000</c:v>
                </c:pt>
                <c:pt idx="6">
                  <c:v>1500000</c:v>
                </c:pt>
                <c:pt idx="7">
                  <c:v>1750000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損益兩平分析!$D$34</c:f>
              <c:strCache>
                <c:ptCount val="1"/>
                <c:pt idx="0">
                  <c:v>固定成本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損益兩平分析!$B$35:$B$42</c:f>
              <c:numCache>
                <c:formatCode>#,##0</c:formatCode>
                <c:ptCount val="8"/>
                <c:pt idx="0">
                  <c:v>0</c:v>
                </c:pt>
                <c:pt idx="1">
                  <c:v>25000</c:v>
                </c:pt>
                <c:pt idx="2">
                  <c:v>50000</c:v>
                </c:pt>
                <c:pt idx="3">
                  <c:v>75000</c:v>
                </c:pt>
                <c:pt idx="4">
                  <c:v>100000</c:v>
                </c:pt>
                <c:pt idx="5">
                  <c:v>125000</c:v>
                </c:pt>
                <c:pt idx="6">
                  <c:v>150000</c:v>
                </c:pt>
                <c:pt idx="7">
                  <c:v>175000</c:v>
                </c:pt>
              </c:numCache>
            </c:numRef>
          </c:cat>
          <c:val>
            <c:numRef>
              <c:f>損益兩平分析!$D$35:$D$42</c:f>
              <c:numCache>
                <c:formatCode>#,##0</c:formatCode>
                <c:ptCount val="8"/>
                <c:pt idx="0">
                  <c:v>600000</c:v>
                </c:pt>
                <c:pt idx="1">
                  <c:v>600000</c:v>
                </c:pt>
                <c:pt idx="2">
                  <c:v>600000</c:v>
                </c:pt>
                <c:pt idx="3">
                  <c:v>600000</c:v>
                </c:pt>
                <c:pt idx="4">
                  <c:v>600000</c:v>
                </c:pt>
                <c:pt idx="5">
                  <c:v>600000</c:v>
                </c:pt>
                <c:pt idx="6">
                  <c:v>600000</c:v>
                </c:pt>
                <c:pt idx="7">
                  <c:v>600000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損益兩平分析!$E$34</c:f>
              <c:strCache>
                <c:ptCount val="1"/>
                <c:pt idx="0">
                  <c:v>變動成本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損益兩平分析!$B$35:$B$42</c:f>
              <c:numCache>
                <c:formatCode>#,##0</c:formatCode>
                <c:ptCount val="8"/>
                <c:pt idx="0">
                  <c:v>0</c:v>
                </c:pt>
                <c:pt idx="1">
                  <c:v>25000</c:v>
                </c:pt>
                <c:pt idx="2">
                  <c:v>50000</c:v>
                </c:pt>
                <c:pt idx="3">
                  <c:v>75000</c:v>
                </c:pt>
                <c:pt idx="4">
                  <c:v>100000</c:v>
                </c:pt>
                <c:pt idx="5">
                  <c:v>125000</c:v>
                </c:pt>
                <c:pt idx="6">
                  <c:v>150000</c:v>
                </c:pt>
                <c:pt idx="7">
                  <c:v>175000</c:v>
                </c:pt>
              </c:numCache>
            </c:numRef>
          </c:cat>
          <c:val>
            <c:numRef>
              <c:f>損益兩平分析!$E$35:$E$42</c:f>
              <c:numCache>
                <c:formatCode>#,##0</c:formatCode>
                <c:ptCount val="8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損益兩平分析!$F$34</c:f>
              <c:strCache>
                <c:ptCount val="1"/>
                <c:pt idx="0">
                  <c:v>總成本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損益兩平分析!$B$35:$B$42</c:f>
              <c:numCache>
                <c:formatCode>#,##0</c:formatCode>
                <c:ptCount val="8"/>
                <c:pt idx="0">
                  <c:v>0</c:v>
                </c:pt>
                <c:pt idx="1">
                  <c:v>25000</c:v>
                </c:pt>
                <c:pt idx="2">
                  <c:v>50000</c:v>
                </c:pt>
                <c:pt idx="3">
                  <c:v>75000</c:v>
                </c:pt>
                <c:pt idx="4">
                  <c:v>100000</c:v>
                </c:pt>
                <c:pt idx="5">
                  <c:v>125000</c:v>
                </c:pt>
                <c:pt idx="6">
                  <c:v>150000</c:v>
                </c:pt>
                <c:pt idx="7">
                  <c:v>175000</c:v>
                </c:pt>
              </c:numCache>
            </c:numRef>
          </c:cat>
          <c:val>
            <c:numRef>
              <c:f>損益兩平分析!$F$35:$F$42</c:f>
              <c:numCache>
                <c:formatCode>#,##0</c:formatCode>
                <c:ptCount val="8"/>
                <c:pt idx="0">
                  <c:v>600000</c:v>
                </c:pt>
                <c:pt idx="1">
                  <c:v>700000</c:v>
                </c:pt>
                <c:pt idx="2">
                  <c:v>800000</c:v>
                </c:pt>
                <c:pt idx="3">
                  <c:v>900000</c:v>
                </c:pt>
                <c:pt idx="4">
                  <c:v>1000000</c:v>
                </c:pt>
                <c:pt idx="5">
                  <c:v>1100000</c:v>
                </c:pt>
                <c:pt idx="6">
                  <c:v>1200000</c:v>
                </c:pt>
                <c:pt idx="7">
                  <c:v>1300000</c:v>
                </c:pt>
              </c:numCache>
            </c:numRef>
          </c:val>
          <c:smooth val="1"/>
        </c:ser>
        <c:marker val="1"/>
        <c:axId val="111097728"/>
        <c:axId val="111926272"/>
      </c:lineChart>
      <c:catAx>
        <c:axId val="111097728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11926272"/>
        <c:crosses val="autoZero"/>
        <c:lblAlgn val="ctr"/>
        <c:lblOffset val="100"/>
        <c:tickLblSkip val="1"/>
        <c:tickMarkSkip val="1"/>
      </c:catAx>
      <c:valAx>
        <c:axId val="111926272"/>
        <c:scaling>
          <c:orientation val="minMax"/>
        </c:scaling>
        <c:axPos val="l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808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11097728"/>
        <c:crosses val="autoZero"/>
        <c:crossBetween val="midCat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zh-TW"/>
          </a:p>
        </c:txPr>
      </c:legendEntry>
      <c:layout>
        <c:manualLayout>
          <c:xMode val="edge"/>
          <c:yMode val="edge"/>
          <c:x val="0.30965593784683687"/>
          <c:y val="0.95432300163132133"/>
          <c:w val="0.41842397336293008"/>
          <c:h val="4.0783034257748776E-2"/>
        </c:manualLayout>
      </c:layout>
      <c:spPr>
        <a:pattFill prst="trellis">
          <a:fgClr>
            <a:srgbClr val="FFFFFF"/>
          </a:fgClr>
          <a:bgClr>
            <a:srgbClr val="00FFFF"/>
          </a:bgClr>
        </a:pattFill>
        <a:ln w="25400">
          <a:noFill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zh-TW"/>
        </a:p>
      </c:txPr>
    </c:legend>
    <c:plotVisOnly val="1"/>
    <c:dispBlanksAs val="gap"/>
  </c:chart>
  <c:spPr>
    <a:solidFill>
      <a:srgbClr val="FFFFC0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zh-TW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protection/>
  <c:chart>
    <c:autoTitleDeleted val="1"/>
    <c:plotArea>
      <c:layout>
        <c:manualLayout>
          <c:layoutTarget val="inner"/>
          <c:xMode val="edge"/>
          <c:yMode val="edge"/>
          <c:x val="9.4339622641509441E-2"/>
          <c:y val="0.14192495921696574"/>
          <c:w val="0.83351831298557155"/>
          <c:h val="0.73898858075040785"/>
        </c:manualLayout>
      </c:layout>
      <c:lineChart>
        <c:grouping val="standard"/>
        <c:ser>
          <c:idx val="0"/>
          <c:order val="0"/>
          <c:tx>
            <c:strRef>
              <c:f>損益兩平分析!$G$34</c:f>
              <c:strCache>
                <c:ptCount val="1"/>
                <c:pt idx="0">
                  <c:v>利潤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損益兩平分析!$C$35:$C$42</c:f>
              <c:numCache>
                <c:formatCode>#,##0</c:formatCode>
                <c:ptCount val="8"/>
                <c:pt idx="0">
                  <c:v>0</c:v>
                </c:pt>
                <c:pt idx="1">
                  <c:v>250000</c:v>
                </c:pt>
                <c:pt idx="2">
                  <c:v>500000</c:v>
                </c:pt>
                <c:pt idx="3">
                  <c:v>750000</c:v>
                </c:pt>
                <c:pt idx="4">
                  <c:v>1000000</c:v>
                </c:pt>
                <c:pt idx="5">
                  <c:v>1250000</c:v>
                </c:pt>
                <c:pt idx="6">
                  <c:v>1500000</c:v>
                </c:pt>
                <c:pt idx="7">
                  <c:v>1750000</c:v>
                </c:pt>
              </c:numCache>
            </c:numRef>
          </c:cat>
          <c:val>
            <c:numRef>
              <c:f>損益兩平分析!$G$35:$G$42</c:f>
              <c:numCache>
                <c:formatCode>#,##0</c:formatCode>
                <c:ptCount val="8"/>
                <c:pt idx="0">
                  <c:v>-600000</c:v>
                </c:pt>
                <c:pt idx="1">
                  <c:v>-450000</c:v>
                </c:pt>
                <c:pt idx="2">
                  <c:v>-300000</c:v>
                </c:pt>
                <c:pt idx="3">
                  <c:v>-150000</c:v>
                </c:pt>
                <c:pt idx="4">
                  <c:v>0</c:v>
                </c:pt>
                <c:pt idx="5">
                  <c:v>150000</c:v>
                </c:pt>
                <c:pt idx="6">
                  <c:v>300000</c:v>
                </c:pt>
                <c:pt idx="7">
                  <c:v>450000</c:v>
                </c:pt>
              </c:numCache>
            </c:numRef>
          </c:val>
          <c:smooth val="1"/>
        </c:ser>
        <c:marker val="1"/>
        <c:axId val="59167872"/>
        <c:axId val="68295296"/>
      </c:lineChart>
      <c:catAx>
        <c:axId val="59167872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60008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68295296"/>
        <c:crosses val="autoZero"/>
        <c:lblAlgn val="ctr"/>
        <c:lblOffset val="100"/>
        <c:tickLblSkip val="1"/>
        <c:tickMarkSkip val="1"/>
      </c:catAx>
      <c:valAx>
        <c:axId val="68295296"/>
        <c:scaling>
          <c:orientation val="minMax"/>
        </c:scaling>
        <c:axPos val="l"/>
        <c:numFmt formatCode="#,##0" sourceLinked="1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808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59167872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503884572697002"/>
          <c:y val="0.92659053833605221"/>
          <c:w val="7.8801331853496109E-2"/>
          <c:h val="4.4045676998368678E-2"/>
        </c:manualLayout>
      </c:layout>
      <c:spPr>
        <a:pattFill prst="trellis">
          <a:fgClr>
            <a:srgbClr val="FFFFFF"/>
          </a:fgClr>
          <a:bgClr>
            <a:srgbClr val="00FFFF"/>
          </a:bgClr>
        </a:patt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zh-TW"/>
        </a:p>
      </c:txPr>
    </c:legend>
    <c:plotVisOnly val="1"/>
    <c:dispBlanksAs val="gap"/>
  </c:chart>
  <c:spPr>
    <a:solidFill>
      <a:srgbClr val="CCFFCC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zh-TW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85" workbookViewId="0" zoomToFit="1"/>
  </sheetViews>
  <sheetProtection objects="1"/>
  <pageMargins left="0.75" right="0.75" top="1" bottom="1" header="0.5" footer="0.5"/>
  <headerFooter alignWithMargins="0">
    <oddHeader>&amp;A</oddHeader>
    <oddFooter>第&amp;P頁</oddFooter>
  </headerFooter>
  <drawing r:id="rId1"/>
  <legacy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85" workbookViewId="0" zoomToFit="1"/>
  </sheetViews>
  <sheetProtection objects="1"/>
  <pageMargins left="0.75" right="0.75" top="1" bottom="1" header="0.5" footer="0.5"/>
  <pageSetup orientation="landscape" horizontalDpi="300" r:id="rId1"/>
  <headerFooter alignWithMargins="0">
    <oddHeader>&amp;A</oddHeader>
    <oddFooter>第&amp;P頁</oddFooter>
  </headerFooter>
  <drawing r:id="rId2"/>
  <legacyDrawing r:id="rId3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11</xdr:row>
      <xdr:rowOff>85725</xdr:rowOff>
    </xdr:from>
    <xdr:to>
      <xdr:col>6</xdr:col>
      <xdr:colOff>66675</xdr:colOff>
      <xdr:row>12</xdr:row>
      <xdr:rowOff>314325</xdr:rowOff>
    </xdr:to>
    <xdr:grpSp>
      <xdr:nvGrpSpPr>
        <xdr:cNvPr id="1037" name="Group 13"/>
        <xdr:cNvGrpSpPr>
          <a:grpSpLocks/>
        </xdr:cNvGrpSpPr>
      </xdr:nvGrpSpPr>
      <xdr:grpSpPr bwMode="auto">
        <a:xfrm>
          <a:off x="619125" y="3305175"/>
          <a:ext cx="5505450" cy="581025"/>
          <a:chOff x="-5872" y="-954929"/>
          <a:chExt cx="23296" cy="28365"/>
        </a:xfrm>
      </xdr:grpSpPr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216" y="-940979"/>
            <a:ext cx="14208" cy="0"/>
          </a:xfrm>
          <a:prstGeom prst="line">
            <a:avLst/>
          </a:prstGeom>
          <a:noFill/>
          <a:ln w="1714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文字 7"/>
          <xdr:cNvSpPr txBox="1">
            <a:spLocks noChangeArrowheads="1"/>
          </xdr:cNvSpPr>
        </xdr:nvSpPr>
        <xdr:spPr bwMode="auto">
          <a:xfrm>
            <a:off x="-5872" y="-947024"/>
            <a:ext cx="8512" cy="116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zh-TW" altLang="en-US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損益兩平銷售額 </a:t>
            </a:r>
            <a:r>
              <a:rPr lang="en-US" altLang="zh-TW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= </a:t>
            </a:r>
          </a:p>
        </xdr:txBody>
      </xdr:sp>
      <xdr:sp macro="" textlink="">
        <xdr:nvSpPr>
          <xdr:cNvPr id="1035" name="文字 11"/>
          <xdr:cNvSpPr txBox="1">
            <a:spLocks noChangeArrowheads="1"/>
          </xdr:cNvSpPr>
        </xdr:nvSpPr>
        <xdr:spPr bwMode="auto">
          <a:xfrm>
            <a:off x="7760" y="-954929"/>
            <a:ext cx="4480" cy="116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zh-TW" altLang="en-US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固定成本</a:t>
            </a:r>
          </a:p>
        </xdr:txBody>
      </xdr:sp>
      <xdr:sp macro="" textlink="">
        <xdr:nvSpPr>
          <xdr:cNvPr id="1036" name="文字 12"/>
          <xdr:cNvSpPr txBox="1">
            <a:spLocks noChangeArrowheads="1"/>
          </xdr:cNvSpPr>
        </xdr:nvSpPr>
        <xdr:spPr bwMode="auto">
          <a:xfrm>
            <a:off x="3856" y="-938189"/>
            <a:ext cx="13440" cy="116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36576" tIns="27432" rIns="36576" bIns="27432" anchor="ctr" upright="1"/>
          <a:lstStyle/>
          <a:p>
            <a:pPr algn="ctr" rtl="0">
              <a:defRPr sz="1000"/>
            </a:pPr>
            <a:r>
              <a:rPr lang="en-US" altLang="zh-TW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(</a:t>
            </a:r>
            <a:r>
              <a:rPr lang="zh-TW" altLang="en-US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銷售單價  </a:t>
            </a:r>
            <a:r>
              <a:rPr lang="en-US" altLang="zh-TW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- </a:t>
            </a:r>
            <a:r>
              <a:rPr lang="zh-TW" altLang="en-US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單位變動成本</a:t>
            </a:r>
            <a:r>
              <a:rPr lang="en-US" altLang="zh-TW" sz="1200" b="1" i="0" strike="noStrike">
                <a:solidFill>
                  <a:srgbClr val="000000"/>
                </a:solidFill>
                <a:latin typeface="細明體"/>
                <a:ea typeface="細明體"/>
              </a:rPr>
              <a:t>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0.00125</cdr:x>
      <cdr:y>0.30175</cdr:y>
    </cdr:from>
    <cdr:to>
      <cdr:x>0.03675</cdr:x>
      <cdr:y>0.38</cdr:y>
    </cdr:to>
    <cdr:sp macro="" textlink="">
      <cdr:nvSpPr>
        <cdr:cNvPr id="2050" name="文字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8" y="1761865"/>
          <a:ext cx="304661" cy="456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wordArtVertRtl" wrap="none" lIns="27432" tIns="0" rIns="27432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200" b="1" i="0" strike="noStrike">
              <a:solidFill>
                <a:srgbClr val="008080"/>
              </a:solidFill>
              <a:latin typeface="細明體"/>
              <a:ea typeface="細明體"/>
            </a:rPr>
            <a:t>金額</a:t>
          </a:r>
        </a:p>
      </cdr:txBody>
    </cdr:sp>
  </cdr:relSizeAnchor>
  <cdr:relSizeAnchor xmlns:cdr="http://schemas.openxmlformats.org/drawingml/2006/chartDrawing">
    <cdr:from>
      <cdr:x>0.94775</cdr:x>
      <cdr:y>0.7785</cdr:y>
    </cdr:from>
    <cdr:to>
      <cdr:x>0.98325</cdr:x>
      <cdr:y>0.89275</cdr:y>
    </cdr:to>
    <cdr:sp macro="" textlink="">
      <cdr:nvSpPr>
        <cdr:cNvPr id="2051" name="文字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3614" y="4545525"/>
          <a:ext cx="304662" cy="667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wordArtVertRtl" wrap="none" lIns="27432" tIns="0" rIns="27432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200" b="1" i="0" strike="noStrike">
              <a:solidFill>
                <a:srgbClr val="800080"/>
              </a:solidFill>
              <a:latin typeface="細明體"/>
              <a:ea typeface="細明體"/>
            </a:rPr>
            <a:t>銷售量</a:t>
          </a:r>
        </a:p>
      </cdr:txBody>
    </cdr:sp>
  </cdr:relSizeAnchor>
  <cdr:relSizeAnchor xmlns:cdr="http://schemas.openxmlformats.org/drawingml/2006/chartDrawing">
    <cdr:from>
      <cdr:x>0.3725</cdr:x>
      <cdr:y>0</cdr:y>
    </cdr:from>
    <cdr:to>
      <cdr:x>0.51675</cdr:x>
      <cdr:y>0.0425</cdr:y>
    </cdr:to>
    <cdr:sp macro="" textlink="">
      <cdr:nvSpPr>
        <cdr:cNvPr id="2052" name="文字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804" y="0"/>
          <a:ext cx="1237957" cy="248150"/>
        </a:xfrm>
        <a:prstGeom xmlns:a="http://schemas.openxmlformats.org/drawingml/2006/main" prst="rect">
          <a:avLst/>
        </a:prstGeom>
        <a:solidFill xmlns:a="http://schemas.openxmlformats.org/drawingml/2006/main">
          <a:srgbClr val="69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200" b="1" i="0" strike="noStrike">
              <a:solidFill>
                <a:srgbClr val="000080"/>
              </a:solidFill>
              <a:latin typeface="細明體"/>
              <a:ea typeface="細明體"/>
            </a:rPr>
            <a:t>損益兩平分析圖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0.436</cdr:x>
      <cdr:y>0.0225</cdr:y>
    </cdr:from>
    <cdr:to>
      <cdr:x>0.50475</cdr:x>
      <cdr:y>0.065</cdr:y>
    </cdr:to>
    <cdr:sp macro="" textlink="">
      <cdr:nvSpPr>
        <cdr:cNvPr id="3073" name="文字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1763" y="131374"/>
          <a:ext cx="590014" cy="248150"/>
        </a:xfrm>
        <a:prstGeom xmlns:a="http://schemas.openxmlformats.org/drawingml/2006/main" prst="rect">
          <a:avLst/>
        </a:prstGeom>
        <a:solidFill xmlns:a="http://schemas.openxmlformats.org/drawingml/2006/main">
          <a:srgbClr val="69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200" b="1" i="0" strike="noStrike">
              <a:solidFill>
                <a:srgbClr val="000080"/>
              </a:solidFill>
              <a:latin typeface="細明體"/>
              <a:ea typeface="細明體"/>
            </a:rPr>
            <a:t>利量圖</a:t>
          </a:r>
        </a:p>
      </cdr:txBody>
    </cdr:sp>
  </cdr:relSizeAnchor>
  <cdr:relSizeAnchor xmlns:cdr="http://schemas.openxmlformats.org/drawingml/2006/chartDrawing">
    <cdr:from>
      <cdr:x>0.00125</cdr:x>
      <cdr:y>0.4125</cdr:y>
    </cdr:from>
    <cdr:to>
      <cdr:x>0.03675</cdr:x>
      <cdr:y>0.49075</cdr:y>
    </cdr:to>
    <cdr:sp macro="" textlink="">
      <cdr:nvSpPr>
        <cdr:cNvPr id="3074" name="文字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8" y="2408515"/>
          <a:ext cx="304661" cy="4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wordArtVertRtl" wrap="none" lIns="27432" tIns="0" rIns="27432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200" b="1" i="0" strike="noStrike">
              <a:solidFill>
                <a:srgbClr val="008080"/>
              </a:solidFill>
              <a:latin typeface="細明體"/>
              <a:ea typeface="細明體"/>
            </a:rPr>
            <a:t>利潤</a:t>
          </a:r>
        </a:p>
      </cdr:txBody>
    </cdr:sp>
  </cdr:relSizeAnchor>
  <cdr:relSizeAnchor xmlns:cdr="http://schemas.openxmlformats.org/drawingml/2006/chartDrawing">
    <cdr:from>
      <cdr:x>0.6085</cdr:x>
      <cdr:y>0.626</cdr:y>
    </cdr:from>
    <cdr:to>
      <cdr:x>0.69625</cdr:x>
      <cdr:y>0.6685</cdr:y>
    </cdr:to>
    <cdr:sp macro="" textlink="">
      <cdr:nvSpPr>
        <cdr:cNvPr id="3075" name="文字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2162" y="3655104"/>
          <a:ext cx="753073" cy="248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200" b="1" i="0" strike="noStrike">
              <a:solidFill>
                <a:srgbClr val="800080"/>
              </a:solidFill>
              <a:latin typeface="細明體"/>
              <a:ea typeface="細明體"/>
            </a:rPr>
            <a:t>銷售金額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V318"/>
  <sheetViews>
    <sheetView showGridLines="0" showRowColHeaders="0" tabSelected="1" workbookViewId="0">
      <pane ySplit="2" topLeftCell="A3" activePane="bottomLeft" state="frozen"/>
      <selection pane="bottomLeft" sqref="A1:G1"/>
    </sheetView>
  </sheetViews>
  <sheetFormatPr defaultColWidth="11.7109375" defaultRowHeight="15.75"/>
  <cols>
    <col min="1" max="1" width="5.7109375" style="12" customWidth="1"/>
    <col min="2" max="2" width="26.42578125" style="12" customWidth="1"/>
    <col min="3" max="3" width="25" style="12" customWidth="1"/>
    <col min="4" max="5" width="11.5703125" style="12" bestFit="1" customWidth="1"/>
    <col min="6" max="6" width="10.5703125" style="12" customWidth="1"/>
    <col min="7" max="7" width="10.5703125" style="7" customWidth="1"/>
    <col min="8" max="8" width="7.7109375" style="7" customWidth="1"/>
    <col min="9" max="13" width="12.7109375" style="7" customWidth="1"/>
    <col min="14" max="16384" width="11.7109375" style="7"/>
  </cols>
  <sheetData>
    <row r="1" spans="1:13" s="2" customFormat="1" ht="27" customHeight="1">
      <c r="A1" s="42" t="s">
        <v>0</v>
      </c>
      <c r="B1" s="42"/>
      <c r="C1" s="42"/>
      <c r="D1" s="42"/>
      <c r="E1" s="42"/>
      <c r="F1" s="42"/>
      <c r="G1" s="42"/>
      <c r="H1" s="1"/>
    </row>
    <row r="2" spans="1:13" s="2" customFormat="1" ht="28.5" customHeight="1">
      <c r="A2" s="3"/>
      <c r="B2" s="1"/>
      <c r="C2" s="1"/>
      <c r="D2" s="1"/>
      <c r="E2" s="1"/>
      <c r="F2" s="1"/>
      <c r="G2" s="1"/>
      <c r="H2" s="1"/>
    </row>
    <row r="3" spans="1:13" s="5" customFormat="1" ht="33" customHeight="1">
      <c r="A3" s="36" t="s">
        <v>1</v>
      </c>
      <c r="B3" s="37"/>
      <c r="C3" s="37"/>
      <c r="D3" s="37"/>
      <c r="E3" s="37"/>
      <c r="F3" s="37"/>
      <c r="G3" s="4"/>
      <c r="H3" s="4"/>
      <c r="I3" s="4"/>
      <c r="J3" s="4"/>
      <c r="K3" s="4"/>
      <c r="L3" s="4"/>
      <c r="M3" s="4"/>
    </row>
    <row r="4" spans="1:13" s="5" customFormat="1" ht="16.5">
      <c r="A4" s="34" t="s">
        <v>2</v>
      </c>
      <c r="B4" s="35"/>
      <c r="C4" s="35"/>
      <c r="D4" s="35"/>
      <c r="E4" s="35"/>
      <c r="F4" s="35"/>
      <c r="G4" s="6"/>
      <c r="H4" s="6"/>
      <c r="I4" s="6"/>
      <c r="J4" s="6"/>
      <c r="K4" s="6"/>
      <c r="L4" s="6"/>
      <c r="M4" s="6"/>
    </row>
    <row r="5" spans="1:13" ht="33" customHeight="1">
      <c r="A5" s="36" t="s">
        <v>3</v>
      </c>
      <c r="B5" s="37"/>
      <c r="C5" s="37"/>
      <c r="D5" s="37"/>
      <c r="E5" s="37"/>
      <c r="F5" s="37"/>
      <c r="G5" s="4"/>
      <c r="H5" s="4"/>
      <c r="I5" s="4"/>
      <c r="J5" s="4"/>
      <c r="K5" s="4"/>
      <c r="L5" s="4"/>
      <c r="M5" s="4"/>
    </row>
    <row r="6" spans="1:13" ht="16.5">
      <c r="A6" s="6"/>
      <c r="B6" s="40" t="s">
        <v>26</v>
      </c>
      <c r="C6" s="35"/>
      <c r="D6" s="35"/>
      <c r="E6" s="35"/>
      <c r="F6" s="35"/>
      <c r="G6" s="6"/>
      <c r="H6" s="6"/>
      <c r="I6" s="6"/>
      <c r="J6" s="6"/>
      <c r="K6" s="6"/>
      <c r="L6" s="6"/>
      <c r="M6" s="6"/>
    </row>
    <row r="7" spans="1:13" ht="16.5">
      <c r="A7" s="6"/>
      <c r="B7" s="40" t="s">
        <v>27</v>
      </c>
      <c r="C7" s="35"/>
      <c r="D7" s="35"/>
      <c r="E7" s="35"/>
      <c r="F7" s="35"/>
      <c r="G7" s="6"/>
      <c r="H7" s="6"/>
      <c r="I7" s="6"/>
      <c r="J7" s="6"/>
      <c r="K7" s="6"/>
      <c r="L7" s="6"/>
      <c r="M7" s="6"/>
    </row>
    <row r="8" spans="1:13" ht="33" customHeight="1">
      <c r="A8" s="36" t="s">
        <v>4</v>
      </c>
      <c r="B8" s="37"/>
      <c r="C8" s="37"/>
      <c r="D8" s="37"/>
      <c r="E8" s="37"/>
      <c r="F8" s="37"/>
      <c r="G8" s="4"/>
      <c r="H8" s="4"/>
      <c r="I8" s="4"/>
      <c r="J8" s="4"/>
      <c r="K8" s="4"/>
      <c r="L8" s="4"/>
      <c r="M8" s="4"/>
    </row>
    <row r="9" spans="1:13" ht="16.5">
      <c r="A9" s="6"/>
      <c r="B9" s="40" t="s">
        <v>28</v>
      </c>
      <c r="C9" s="35"/>
      <c r="D9" s="35"/>
      <c r="E9" s="35"/>
      <c r="F9" s="35"/>
      <c r="G9" s="6"/>
      <c r="H9" s="6"/>
      <c r="I9" s="6"/>
      <c r="J9" s="6"/>
      <c r="K9" s="6"/>
      <c r="L9" s="6"/>
      <c r="M9" s="6"/>
    </row>
    <row r="10" spans="1:13" ht="16.5">
      <c r="A10" s="6"/>
      <c r="B10" s="40" t="s">
        <v>29</v>
      </c>
      <c r="C10" s="35"/>
      <c r="D10" s="35"/>
      <c r="E10" s="35"/>
      <c r="F10" s="35"/>
      <c r="G10" s="6"/>
      <c r="H10" s="6"/>
      <c r="I10" s="6"/>
      <c r="J10" s="6"/>
      <c r="K10" s="6"/>
      <c r="L10" s="6"/>
      <c r="M10" s="6"/>
    </row>
    <row r="11" spans="1:13" ht="16.5">
      <c r="A11" s="6"/>
      <c r="B11" s="40" t="s">
        <v>30</v>
      </c>
      <c r="C11" s="35"/>
      <c r="D11" s="35"/>
      <c r="E11" s="35"/>
      <c r="F11" s="35"/>
      <c r="G11" s="6"/>
      <c r="H11" s="6"/>
      <c r="I11" s="6"/>
      <c r="J11" s="6"/>
      <c r="K11" s="6"/>
      <c r="L11" s="6"/>
      <c r="M11" s="6"/>
    </row>
    <row r="12" spans="1:13" ht="27.75" customHeight="1">
      <c r="A12" s="6"/>
      <c r="B12" s="6"/>
      <c r="C12" s="6"/>
      <c r="D12" s="8"/>
      <c r="E12" s="9"/>
      <c r="F12" s="6"/>
      <c r="G12" s="6"/>
      <c r="H12" s="6"/>
      <c r="I12" s="6"/>
      <c r="J12" s="6"/>
      <c r="K12" s="6"/>
      <c r="L12" s="6"/>
      <c r="M12" s="6"/>
    </row>
    <row r="13" spans="1:13" ht="32.25" customHeight="1">
      <c r="A13" s="6"/>
      <c r="B13" s="6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</row>
    <row r="14" spans="1:13" ht="32.25" customHeight="1">
      <c r="A14" s="36" t="s">
        <v>24</v>
      </c>
      <c r="B14" s="37"/>
      <c r="C14" s="37"/>
      <c r="D14" s="37"/>
      <c r="E14" s="37"/>
      <c r="F14" s="37"/>
      <c r="G14" s="4"/>
      <c r="H14" s="4"/>
      <c r="I14" s="4"/>
      <c r="J14" s="4"/>
      <c r="K14" s="4"/>
      <c r="L14" s="4"/>
      <c r="M14" s="4"/>
    </row>
    <row r="15" spans="1:13" s="5" customFormat="1" ht="16.5">
      <c r="A15" s="34" t="s">
        <v>25</v>
      </c>
      <c r="B15" s="35"/>
      <c r="C15" s="35"/>
      <c r="D15" s="35"/>
      <c r="E15" s="35"/>
      <c r="F15" s="35"/>
      <c r="G15" s="6"/>
      <c r="H15" s="6"/>
      <c r="I15" s="6"/>
      <c r="J15" s="6"/>
      <c r="K15" s="6"/>
      <c r="L15" s="6"/>
      <c r="M15" s="6"/>
    </row>
    <row r="16" spans="1:13" ht="32.25" customHeight="1">
      <c r="A16" s="36" t="s">
        <v>23</v>
      </c>
      <c r="B16" s="37"/>
      <c r="C16" s="37"/>
      <c r="D16" s="37"/>
      <c r="E16" s="37"/>
      <c r="F16" s="37"/>
      <c r="G16" s="4"/>
      <c r="H16" s="4"/>
      <c r="I16" s="4"/>
      <c r="J16" s="4"/>
      <c r="K16" s="4"/>
      <c r="L16" s="4"/>
      <c r="M16" s="4"/>
    </row>
    <row r="17" spans="1:80" ht="25.5" customHeight="1" thickBot="1">
      <c r="A17" s="6"/>
      <c r="B17" s="38" t="s">
        <v>5</v>
      </c>
      <c r="C17" s="41"/>
      <c r="D17" s="41"/>
      <c r="E17" s="41"/>
      <c r="F17" s="41"/>
      <c r="G17" s="6"/>
      <c r="H17" s="6"/>
      <c r="I17" s="6"/>
      <c r="J17" s="6"/>
      <c r="K17" s="6"/>
      <c r="L17" s="6"/>
      <c r="M17" s="6"/>
    </row>
    <row r="18" spans="1:80" ht="17.25" thickBot="1">
      <c r="A18" s="6"/>
      <c r="B18" s="31" t="s">
        <v>6</v>
      </c>
      <c r="C18" s="39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80" ht="16.5">
      <c r="A19" s="6"/>
      <c r="B19" s="25" t="s">
        <v>31</v>
      </c>
      <c r="C19" s="13">
        <v>10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80" ht="16.5">
      <c r="A20" s="6"/>
      <c r="B20" s="26" t="s">
        <v>32</v>
      </c>
      <c r="C20" s="14">
        <v>4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80" ht="17.25" thickBot="1">
      <c r="A21" s="6"/>
      <c r="B21" s="27" t="s">
        <v>33</v>
      </c>
      <c r="C21" s="15">
        <v>600000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80" ht="300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80" s="5" customFormat="1" ht="33" customHeight="1">
      <c r="A23" s="36" t="s">
        <v>7</v>
      </c>
      <c r="B23" s="37"/>
      <c r="C23" s="37"/>
      <c r="D23" s="37"/>
      <c r="E23" s="37"/>
      <c r="F23" s="37"/>
      <c r="G23" s="4"/>
      <c r="H23" s="4"/>
      <c r="I23" s="4"/>
      <c r="J23" s="4"/>
      <c r="K23" s="4"/>
      <c r="L23" s="4"/>
      <c r="M23" s="4"/>
    </row>
    <row r="24" spans="1:80" s="5" customFormat="1" ht="23.25" customHeight="1" thickBot="1">
      <c r="A24" s="6"/>
      <c r="B24" s="38" t="s">
        <v>8</v>
      </c>
      <c r="C24" s="35"/>
      <c r="D24" s="35"/>
      <c r="E24" s="35"/>
      <c r="F24" s="3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80" s="5" customFormat="1" ht="17.25" thickBot="1">
      <c r="A25" s="6"/>
      <c r="B25" s="31" t="s">
        <v>9</v>
      </c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80" s="5" customFormat="1" ht="16.5">
      <c r="A26" s="6"/>
      <c r="B26" s="28" t="s">
        <v>10</v>
      </c>
      <c r="C26" s="16">
        <f>固定成本總額/(產品單位售價-單位變動成本)</f>
        <v>100000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80" s="5" customFormat="1" ht="16.5">
      <c r="A27" s="6"/>
      <c r="B27" s="29" t="s">
        <v>11</v>
      </c>
      <c r="C27" s="19">
        <f>損益兩平數量*產品單位售價</f>
        <v>1000000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80" s="5" customFormat="1" ht="16.5">
      <c r="A28" s="6"/>
      <c r="B28" s="29" t="s">
        <v>12</v>
      </c>
      <c r="C28" s="17">
        <f>單位變動成本/產品單位售價</f>
        <v>0.4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80" s="5" customFormat="1" ht="17.25" thickBot="1">
      <c r="A29" s="6"/>
      <c r="B29" s="30" t="s">
        <v>13</v>
      </c>
      <c r="C29" s="18">
        <f>1-變動成本率</f>
        <v>0.6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80" s="5" customFormat="1" ht="30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80" s="5" customFormat="1" ht="33" customHeight="1">
      <c r="A31" s="36" t="s">
        <v>14</v>
      </c>
      <c r="B31" s="37"/>
      <c r="C31" s="37"/>
      <c r="D31" s="37"/>
      <c r="E31" s="37"/>
      <c r="F31" s="37"/>
      <c r="G31" s="20"/>
      <c r="H31" s="4"/>
      <c r="I31" s="4"/>
      <c r="J31" s="4"/>
      <c r="K31" s="4"/>
      <c r="L31" s="4"/>
      <c r="M31" s="4"/>
    </row>
    <row r="32" spans="1:80" s="5" customFormat="1" ht="33" customHeight="1" thickBot="1">
      <c r="A32" s="6"/>
      <c r="B32" s="21" t="s">
        <v>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1:256" s="5" customFormat="1" ht="17.25" thickBot="1">
      <c r="A33" s="6"/>
      <c r="B33" s="31" t="s">
        <v>16</v>
      </c>
      <c r="C33" s="32"/>
      <c r="D33" s="32"/>
      <c r="E33" s="32"/>
      <c r="F33" s="32"/>
      <c r="G33" s="3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256" s="5" customFormat="1" ht="16.5">
      <c r="A34" s="6"/>
      <c r="B34" s="11" t="s">
        <v>17</v>
      </c>
      <c r="C34" s="11" t="s">
        <v>18</v>
      </c>
      <c r="D34" s="11" t="s">
        <v>19</v>
      </c>
      <c r="E34" s="11" t="s">
        <v>20</v>
      </c>
      <c r="F34" s="11" t="s">
        <v>21</v>
      </c>
      <c r="G34" s="11" t="s">
        <v>22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</row>
    <row r="35" spans="1:256" s="5" customFormat="1" ht="15">
      <c r="A35" s="6"/>
      <c r="B35" s="23">
        <v>0</v>
      </c>
      <c r="C35" s="23">
        <f>B35*產品單位售價</f>
        <v>0</v>
      </c>
      <c r="D35" s="23">
        <f>固定成本總額</f>
        <v>600000</v>
      </c>
      <c r="E35" s="23">
        <f>單位變動成本*B35</f>
        <v>0</v>
      </c>
      <c r="F35" s="23">
        <f>D35+E35</f>
        <v>600000</v>
      </c>
      <c r="G35" s="23">
        <f>C35-F35</f>
        <v>-600000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</row>
    <row r="36" spans="1:256" s="5" customFormat="1" ht="15">
      <c r="A36" s="6"/>
      <c r="B36" s="23">
        <f>1/4*損益兩平數量</f>
        <v>25000</v>
      </c>
      <c r="C36" s="23">
        <f>B36*產品單位售價</f>
        <v>250000</v>
      </c>
      <c r="D36" s="23">
        <f t="shared" ref="D36:D42" si="0">固定成本總額</f>
        <v>600000</v>
      </c>
      <c r="E36" s="23">
        <f t="shared" ref="E36:E42" si="1">單位變動成本*B36</f>
        <v>100000</v>
      </c>
      <c r="F36" s="23">
        <f t="shared" ref="F36:F42" si="2">D36+E36</f>
        <v>700000</v>
      </c>
      <c r="G36" s="23">
        <f t="shared" ref="G36:G41" si="3">C36-F36</f>
        <v>-450000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</row>
    <row r="37" spans="1:256" s="5" customFormat="1" ht="15">
      <c r="A37" s="6"/>
      <c r="B37" s="23">
        <f>1/2*損益兩平數量</f>
        <v>50000</v>
      </c>
      <c r="C37" s="23">
        <f t="shared" ref="C37:C42" si="4">B37*產品單位售價</f>
        <v>500000</v>
      </c>
      <c r="D37" s="23">
        <f t="shared" si="0"/>
        <v>600000</v>
      </c>
      <c r="E37" s="23">
        <f t="shared" si="1"/>
        <v>200000</v>
      </c>
      <c r="F37" s="23">
        <f t="shared" si="2"/>
        <v>800000</v>
      </c>
      <c r="G37" s="23">
        <f t="shared" si="3"/>
        <v>-300000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</row>
    <row r="38" spans="1:256" s="5" customFormat="1" ht="15">
      <c r="A38" s="6"/>
      <c r="B38" s="23">
        <f>3/4*損益兩平數量</f>
        <v>75000</v>
      </c>
      <c r="C38" s="23">
        <f t="shared" si="4"/>
        <v>750000</v>
      </c>
      <c r="D38" s="23">
        <f t="shared" si="0"/>
        <v>600000</v>
      </c>
      <c r="E38" s="23">
        <f t="shared" si="1"/>
        <v>300000</v>
      </c>
      <c r="F38" s="23">
        <f t="shared" si="2"/>
        <v>900000</v>
      </c>
      <c r="G38" s="23">
        <f t="shared" si="3"/>
        <v>-150000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</row>
    <row r="39" spans="1:256" s="5" customFormat="1" ht="15">
      <c r="A39" s="6"/>
      <c r="B39" s="23">
        <f>損益兩平數量</f>
        <v>100000</v>
      </c>
      <c r="C39" s="23">
        <f t="shared" si="4"/>
        <v>1000000</v>
      </c>
      <c r="D39" s="23">
        <f t="shared" si="0"/>
        <v>600000</v>
      </c>
      <c r="E39" s="23">
        <f t="shared" si="1"/>
        <v>400000</v>
      </c>
      <c r="F39" s="23">
        <f t="shared" si="2"/>
        <v>1000000</v>
      </c>
      <c r="G39" s="23">
        <f t="shared" si="3"/>
        <v>0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</row>
    <row r="40" spans="1:256" s="5" customFormat="1" ht="15">
      <c r="A40" s="6"/>
      <c r="B40" s="23">
        <f>5/4*損益兩平數量</f>
        <v>125000</v>
      </c>
      <c r="C40" s="23">
        <f t="shared" si="4"/>
        <v>1250000</v>
      </c>
      <c r="D40" s="23">
        <f t="shared" si="0"/>
        <v>600000</v>
      </c>
      <c r="E40" s="23">
        <f t="shared" si="1"/>
        <v>500000</v>
      </c>
      <c r="F40" s="23">
        <f t="shared" si="2"/>
        <v>1100000</v>
      </c>
      <c r="G40" s="23">
        <f t="shared" si="3"/>
        <v>150000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</row>
    <row r="41" spans="1:256" s="5" customFormat="1" ht="15">
      <c r="A41" s="6"/>
      <c r="B41" s="23">
        <f>3/2*損益兩平數量</f>
        <v>150000</v>
      </c>
      <c r="C41" s="23">
        <f t="shared" si="4"/>
        <v>1500000</v>
      </c>
      <c r="D41" s="23">
        <f t="shared" si="0"/>
        <v>600000</v>
      </c>
      <c r="E41" s="23">
        <f t="shared" si="1"/>
        <v>600000</v>
      </c>
      <c r="F41" s="23">
        <f t="shared" si="2"/>
        <v>1200000</v>
      </c>
      <c r="G41" s="23">
        <f t="shared" si="3"/>
        <v>300000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</row>
    <row r="42" spans="1:256" s="5" customFormat="1" thickBot="1">
      <c r="A42" s="6"/>
      <c r="B42" s="24">
        <f>7/4*損益兩平數量</f>
        <v>175000</v>
      </c>
      <c r="C42" s="24">
        <f t="shared" si="4"/>
        <v>1750000</v>
      </c>
      <c r="D42" s="24">
        <f t="shared" si="0"/>
        <v>600000</v>
      </c>
      <c r="E42" s="24">
        <f t="shared" si="1"/>
        <v>700000</v>
      </c>
      <c r="F42" s="24">
        <f t="shared" si="2"/>
        <v>1300000</v>
      </c>
      <c r="G42" s="24">
        <f>C42-F42</f>
        <v>450000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</row>
    <row r="43" spans="1:256" s="5" customFormat="1" ht="15">
      <c r="A43" s="6"/>
      <c r="B43" s="6"/>
      <c r="C43" s="6"/>
      <c r="D43" s="6"/>
      <c r="E43" s="6"/>
      <c r="F43" s="6"/>
      <c r="G43" s="6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</row>
    <row r="44" spans="1:256" s="5" customFormat="1" ht="15">
      <c r="A44" s="6"/>
      <c r="B44" s="6"/>
      <c r="C44" s="6"/>
      <c r="D44" s="6"/>
      <c r="E44" s="6"/>
      <c r="F44" s="6"/>
      <c r="G44" s="6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s="5" customFormat="1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s="5" customFormat="1" ht="12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s="5" customFormat="1" ht="12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s="5" customFormat="1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s="5" customFormat="1" ht="12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s="5" customFormat="1" ht="12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s="5" customFormat="1" ht="12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s="5" customFormat="1" ht="12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s="5" customFormat="1" ht="12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s="5" customFormat="1" ht="12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5" customFormat="1" ht="12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s="5" customFormat="1" ht="12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s="5" customFormat="1" ht="12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s="5" customFormat="1" ht="12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s="5" customFormat="1" ht="12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s="5" customFormat="1" ht="12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s="5" customFormat="1" ht="12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s="5" customFormat="1" ht="12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s="5" customFormat="1" ht="12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s="5" customFormat="1" ht="12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s="5" customFormat="1" ht="12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s="5" customFormat="1" ht="12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s="5" customFormat="1" ht="12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s="5" customFormat="1" ht="12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s="5" customFormat="1" ht="12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s="5" customFormat="1" ht="12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s="5" customFormat="1" ht="12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s="5" customFormat="1" ht="12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s="5" customFormat="1" ht="12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s="5" customFormat="1" ht="12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s="5" customFormat="1" ht="12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s="5" customFormat="1" ht="12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s="5" customFormat="1" ht="12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s="5" customFormat="1" ht="12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s="5" customFormat="1" ht="12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s="5" customFormat="1" ht="12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s="5" customFormat="1" ht="12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s="5" customFormat="1" ht="12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s="5" customFormat="1" ht="12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s="5" customFormat="1" ht="12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s="5" customFormat="1" ht="12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s="5" customFormat="1" ht="12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s="5" customFormat="1" ht="12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s="5" customFormat="1" ht="12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s="5" customFormat="1" ht="12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s="5" customFormat="1" ht="12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s="5" customFormat="1" ht="12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s="5" customFormat="1" ht="12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s="5" customFormat="1" ht="12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s="5" customFormat="1" ht="12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s="5" customFormat="1" ht="12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s="5" customFormat="1" ht="12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s="5" customFormat="1" ht="12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s="5" customFormat="1" ht="12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s="5" customFormat="1" ht="12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s="5" customFormat="1" ht="12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s="5" customFormat="1" ht="12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s="5" customFormat="1" ht="12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s="5" customFormat="1" ht="12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s="5" customFormat="1" ht="12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s="5" customFormat="1" ht="12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s="5" customFormat="1" ht="12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s="5" customFormat="1" ht="12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s="5" customFormat="1" ht="12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s="5" customFormat="1" ht="12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s="5" customFormat="1" ht="12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s="5" customFormat="1" ht="12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s="5" customFormat="1" ht="12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s="5" customFormat="1" ht="12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s="5" customFormat="1" ht="12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s="5" customFormat="1" ht="12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s="5" customFormat="1" ht="12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s="5" customFormat="1" ht="12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s="5" customFormat="1" ht="12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s="5" customFormat="1" ht="12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s="5" customFormat="1" ht="12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s="5" customFormat="1" ht="12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s="5" customFormat="1" ht="12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s="5" customFormat="1" ht="12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s="5" customFormat="1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s="5" customFormat="1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s="5" customFormat="1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s="5" customFormat="1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s="5" customFormat="1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s="5" customFormat="1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s="5" customFormat="1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s="5" customFormat="1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s="5" customFormat="1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s="5" customFormat="1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5" customFormat="1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s="5" customFormat="1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s="5" customFormat="1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s="5" customFormat="1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s="5" customFormat="1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s="5" customFormat="1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s="5" customFormat="1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s="5" customFormat="1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s="5" customFormat="1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s="5" customFormat="1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s="5" customFormat="1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 s="5" customFormat="1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pans="1:256" s="5" customFormat="1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 s="5" customFormat="1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pans="1:256" s="5" customFormat="1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pans="1:256" s="5" customFormat="1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pans="1:256" s="5" customFormat="1" ht="12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 s="5" customFormat="1" ht="12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 s="5" customFormat="1" ht="12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 s="5" customFormat="1" ht="12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pans="1:256" s="5" customFormat="1" ht="12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 s="5" customFormat="1" ht="12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 s="5" customFormat="1" ht="12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 s="5" customFormat="1" ht="12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pans="1:256" s="5" customFormat="1" ht="12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pans="1:256" s="5" customFormat="1" ht="12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 s="5" customFormat="1" ht="12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pans="1:256" s="5" customFormat="1" ht="12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pans="1:256" s="5" customFormat="1" ht="12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pans="1:256" s="5" customFormat="1" ht="12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pans="1:256" s="5" customFormat="1" ht="12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pans="1:256" s="5" customFormat="1" ht="12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 s="5" customFormat="1" ht="12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 s="5" customFormat="1" ht="12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 s="5" customFormat="1" ht="12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 s="5" customFormat="1" ht="12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pans="1:256" s="5" customFormat="1" ht="12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pans="1:256" s="5" customFormat="1" ht="12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pans="1:256" s="5" customFormat="1" ht="12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pans="1:256" s="5" customFormat="1" ht="12.7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pans="1:256" s="5" customFormat="1" ht="12.7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 s="5" customFormat="1" ht="12.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 s="5" customFormat="1" ht="12.7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 s="5" customFormat="1" ht="12.7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pans="1:256" s="5" customFormat="1" ht="12.7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pans="1:256" s="5" customFormat="1" ht="12.7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 s="5" customFormat="1" ht="12.7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 s="5" customFormat="1" ht="12.7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pans="1:256" s="5" customFormat="1" ht="12.7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pans="1:256" s="5" customFormat="1" ht="12.7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 ht="12.7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 ht="12.7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 ht="12.7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pans="1:256" ht="12.7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pans="1:256" ht="12.7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spans="1:256" ht="12.7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spans="1:256" ht="12.7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pans="1:256" ht="12.7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spans="1:256" ht="12.7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spans="1:256" ht="12.7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spans="1:256" ht="12.7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spans="1:256" ht="12.7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spans="1:256" ht="12.7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pans="1:256" ht="12.7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pans="1:256" ht="12.7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pans="1:256" ht="12.7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pans="1:256" ht="12.7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pans="1:256" ht="12.7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spans="1:256" ht="12.7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 ht="12.7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 ht="12.7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spans="1:256" ht="12.7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spans="1:256" ht="12.7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spans="1:256" ht="12.7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spans="1:256" ht="12.7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spans="1:256" ht="12.7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spans="1:256" ht="12.7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spans="1:256" ht="12.7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spans="1:256" ht="12.7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spans="1:256" ht="12.7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spans="1:256" ht="12.7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spans="1:256" ht="12.7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spans="1:256" ht="12.7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spans="1:256" ht="12.7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spans="1:256" ht="12.7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spans="1:256" ht="12.7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spans="1:256" ht="12.7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spans="1:256" ht="12.7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spans="1:256" ht="12.7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 ht="12.7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spans="1:256" ht="12.7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 ht="12.7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 ht="12.7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spans="1:256" ht="12.7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spans="1:256" ht="12.7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spans="1:256" ht="12.7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spans="1:256" ht="12.7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spans="1:256" ht="12.7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spans="1:256" ht="12.7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spans="1:256" ht="12.7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spans="1:256" ht="12.7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spans="1:256" ht="12.7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spans="1:256" ht="12.7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spans="1:256" ht="12.7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spans="1:256" ht="12.7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spans="1:256" ht="12.7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spans="1:256" ht="12.7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 ht="12.7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 ht="12.7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 ht="12.7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 ht="12.7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spans="1:256" ht="12.7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spans="1:256" ht="12.7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spans="1:256" ht="12.7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spans="1:256" ht="12.7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spans="1:256" ht="12.7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 ht="12.7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 ht="12.7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spans="1:256" ht="12.7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spans="1:256" ht="12.7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spans="1:256" ht="12.7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spans="1:256" ht="12.7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  <row r="256" spans="1:256" ht="12.7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</row>
    <row r="257" spans="1:256" ht="12.7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</row>
    <row r="258" spans="1:256" ht="12.7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</row>
    <row r="259" spans="1:256" ht="12.7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spans="1:256" ht="12.7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spans="1:256" ht="12.7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  <row r="262" spans="1:256" ht="12.7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</row>
    <row r="263" spans="1:256" ht="12.7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</row>
    <row r="264" spans="1:256" ht="12.7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</row>
    <row r="265" spans="1:256" ht="12.7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</row>
    <row r="266" spans="1:256" ht="12.7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 ht="12.7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</row>
    <row r="268" spans="1:256" ht="12.7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 ht="12.7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</row>
    <row r="270" spans="1:256" ht="12.7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</row>
    <row r="271" spans="1:256" ht="12.7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 ht="12.7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</row>
    <row r="273" spans="1:256" ht="12.7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</row>
    <row r="274" spans="1:256" ht="12.7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</row>
    <row r="275" spans="1:256" ht="12.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</row>
    <row r="276" spans="1:256" ht="12.7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</row>
    <row r="277" spans="1:256" ht="12.7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</row>
    <row r="278" spans="1:256" ht="12.7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</row>
    <row r="279" spans="1:256" ht="12.7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</row>
    <row r="280" spans="1:256" ht="12.7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</row>
    <row r="281" spans="1:256" ht="12.7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</row>
    <row r="282" spans="1:256" ht="12.7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</row>
    <row r="283" spans="1:256" ht="12.7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</row>
    <row r="284" spans="1:256" ht="12.7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</row>
    <row r="285" spans="1:256" ht="12.7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</row>
    <row r="286" spans="1:256" ht="12.7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</row>
    <row r="287" spans="1:256" ht="12.7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</row>
    <row r="288" spans="1:256" ht="12.7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</row>
    <row r="289" spans="1:256" ht="12.7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</row>
    <row r="290" spans="1:256" ht="12.7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</row>
    <row r="291" spans="1:256" ht="12.7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</row>
    <row r="292" spans="1:256" ht="12.7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</row>
    <row r="293" spans="1:256" ht="12.7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</row>
    <row r="294" spans="1:256" ht="12.7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</row>
    <row r="295" spans="1:256" ht="12.7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</row>
    <row r="296" spans="1:256" ht="12.7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</row>
    <row r="297" spans="1:256" ht="12.7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 ht="12.7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</row>
    <row r="299" spans="1:256" ht="12.7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</row>
    <row r="300" spans="1:256" ht="12.7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</row>
    <row r="301" spans="1:256" ht="12.7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</row>
    <row r="302" spans="1:256" ht="12.7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 ht="12.7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 ht="12.7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</row>
    <row r="305" spans="1:256" ht="12.7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</row>
    <row r="306" spans="1:256" ht="12.7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</row>
    <row r="307" spans="1:256" ht="12.7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</row>
    <row r="308" spans="1:256" ht="12.7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</row>
    <row r="309" spans="1:256" ht="12.7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</row>
    <row r="310" spans="1:256" ht="12.7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 ht="12.7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  <row r="312" spans="1:256" ht="12.7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</row>
    <row r="313" spans="1:256" ht="12.7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</row>
    <row r="314" spans="1:256" ht="12.7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</row>
    <row r="315" spans="1:256" ht="12.7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</row>
    <row r="316" spans="1:256" ht="12.7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</row>
    <row r="317" spans="1:256" ht="12.7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</row>
    <row r="318" spans="1:256" ht="12.7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</row>
  </sheetData>
  <sheetProtection sheet="1" objects="1" scenarios="1"/>
  <mergeCells count="20">
    <mergeCell ref="A1:G1"/>
    <mergeCell ref="A3:F3"/>
    <mergeCell ref="A4:F4"/>
    <mergeCell ref="A5:F5"/>
    <mergeCell ref="B9:F9"/>
    <mergeCell ref="B10:F10"/>
    <mergeCell ref="B11:F11"/>
    <mergeCell ref="B17:F17"/>
    <mergeCell ref="A16:F16"/>
    <mergeCell ref="B6:F6"/>
    <mergeCell ref="B7:F7"/>
    <mergeCell ref="A8:F8"/>
    <mergeCell ref="B33:G33"/>
    <mergeCell ref="A15:F15"/>
    <mergeCell ref="A14:F14"/>
    <mergeCell ref="A23:F23"/>
    <mergeCell ref="B24:F24"/>
    <mergeCell ref="A31:F31"/>
    <mergeCell ref="B18:C18"/>
    <mergeCell ref="B25:C25"/>
  </mergeCells>
  <phoneticPr fontId="12" type="noConversion"/>
  <printOptions gridLinesSet="0"/>
  <pageMargins left="0.75" right="0.75" top="1" bottom="1" header="0.5" footer="0.5"/>
  <pageSetup paperSize="9" orientation="landscape" blackAndWhite="1" horizontalDpi="300" verticalDpi="4294967292" r:id="rId1"/>
  <headerFooter alignWithMargins="0">
    <oddHeader>&amp;F</oddHeader>
    <oddFooter>Page &amp;P</oddFooter>
  </headerFooter>
  <rowBreaks count="3" manualBreakCount="3">
    <brk id="15" max="16383" man="1"/>
    <brk id="22" max="16383" man="1"/>
    <brk id="3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1</vt:i4>
      </vt:variant>
      <vt:variant>
        <vt:lpstr>圖表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1" baseType="lpstr">
      <vt:lpstr>損益兩平分析</vt:lpstr>
      <vt:lpstr>損益兩平圖</vt:lpstr>
      <vt:lpstr>利量圖</vt:lpstr>
      <vt:lpstr>損益兩平分析!Print_Area</vt:lpstr>
      <vt:lpstr>固定成本總額</vt:lpstr>
      <vt:lpstr>基本資料輸入區</vt:lpstr>
      <vt:lpstr>產品單位售價</vt:lpstr>
      <vt:lpstr>單位變動成本</vt:lpstr>
      <vt:lpstr>損益兩平數量</vt:lpstr>
      <vt:lpstr>運算解答區</vt:lpstr>
      <vt:lpstr>變動成本率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 Chinag</cp:lastModifiedBy>
  <cp:lastPrinted>1997-03-30T11:11:32Z</cp:lastPrinted>
  <dcterms:created xsi:type="dcterms:W3CDTF">1997-03-16T16:04:54Z</dcterms:created>
  <dcterms:modified xsi:type="dcterms:W3CDTF">2008-03-27T02:56:56Z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TC102691351028</vt:lpwstr>
  </property>
</Properties>
</file>