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7B80C2B4-1CB8-435E-B03B-870C842256E1}" xr6:coauthVersionLast="31" xr6:coauthVersionMax="32" xr10:uidLastSave="{00000000-0000-0000-0000-000000000000}"/>
  <bookViews>
    <workbookView xWindow="0" yWindow="0" windowWidth="21600" windowHeight="10185" xr2:uid="{00000000-000D-0000-FFFF-FFFF00000000}"/>
  </bookViews>
  <sheets>
    <sheet name="期末整付式貸款" sheetId="2" r:id="rId1"/>
  </sheets>
  <definedNames>
    <definedName name="假設條件">期末整付式貸款!$C$3:$C$5</definedName>
    <definedName name="假設條件2">期末整付式貸款!$C$4:$C$6</definedName>
    <definedName name="列標題區域1..C6">期末整付式貸款!$B$3</definedName>
    <definedName name="列標題區域2..C12">期末整付式貸款!$B$8</definedName>
    <definedName name="利息總計">期末整付式貸款!$C$11</definedName>
    <definedName name="利率">期末整付式貸款!$C$4</definedName>
    <definedName name="支付金額總計">期末整付式貸款!$C$10</definedName>
    <definedName name="期末整付剩餘年數">期末整付式貸款!$C$6</definedName>
    <definedName name="期末整付金額">期末整付式貸款!$C$12</definedName>
    <definedName name="本金">期末整付式貸款!$C$3</definedName>
    <definedName name="每月還款金額">期末整付式貸款!$C$8</definedName>
    <definedName name="每月還款金額總計">期末整付式貸款!$C$9</definedName>
    <definedName name="週期">期末整付式貸款!$C$5</definedName>
  </definedNames>
  <calcPr calcId="179017"/>
</workbook>
</file>

<file path=xl/calcChain.xml><?xml version="1.0" encoding="utf-8"?>
<calcChain xmlns="http://schemas.openxmlformats.org/spreadsheetml/2006/main">
  <c r="C8" i="2" l="1"/>
  <c r="C9" i="2" l="1"/>
  <c r="C10" i="2" s="1"/>
  <c r="C11" i="2" s="1"/>
  <c r="C12" i="2"/>
</calcChain>
</file>

<file path=xl/sharedStrings.xml><?xml version="1.0" encoding="utf-8"?>
<sst xmlns="http://schemas.openxmlformats.org/spreadsheetml/2006/main" count="14" uniqueCount="14">
  <si>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</si>
  <si>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期末整付式貸款</t>
  </si>
  <si>
    <t>假設條件</t>
  </si>
  <si>
    <t>貸款本金</t>
  </si>
  <si>
    <t>年利率</t>
  </si>
  <si>
    <t>分期償還期間 (年計)</t>
  </si>
  <si>
    <t>期末整付剩餘年數</t>
  </si>
  <si>
    <t>關鍵財務資料</t>
  </si>
  <si>
    <t>每月還款金額</t>
  </si>
  <si>
    <t>每月還款金額總計</t>
  </si>
  <si>
    <t>支付金額總計</t>
  </si>
  <si>
    <t>利息總計</t>
  </si>
  <si>
    <t>期末整付金額</t>
  </si>
  <si>
    <t>日期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</si>
</sst>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&quot;NT$&quot;#,##0.00_);[Red]\(&quot;NT$&quot;#,##0.00\)"/>
    <numFmt numFmtId="165" formatCode="_-&quot;NT$&quot;* #,##0_ ;_-&quot;NT$&quot;* \-#,##0\ ;_-&quot;NT$&quot;* &quot;-&quot;_ ;_-@_ "/>
  </numFmts>
  <fonts count="20">
    <font>
      <sz val="11"/>
      <color theme="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12"/>
      <color theme="3"/>
      <name val="Microsoft JhengHei UI"/>
      <family val="2"/>
    </font>
    <font>
      <b/>
      <sz val="12"/>
      <color theme="3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sz val="20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11"/>
      <color theme="1"/>
      <name val="Microsoft JhengHei UI"/>
      <family val="2"/>
      <charset val="136"/>
    </font>
    <font>
      <sz val="9"/>
      <name val="細明體"/>
      <family val="3"/>
      <charset val="136"/>
    </font>
    <font>
      <sz val="20"/>
      <color theme="3"/>
      <name val="Microsoft JhengHei UI"/>
      <family val="2"/>
      <charset val="136"/>
    </font>
    <font>
      <sz val="12"/>
      <color theme="3"/>
      <name val="Microsoft JhengHei UI"/>
      <family val="2"/>
      <charset val="136"/>
    </font>
    <font>
      <b/>
      <sz val="12"/>
      <color theme="3"/>
      <name val="Microsoft JhengHei UI"/>
      <family val="2"/>
      <charset val="136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14" fontId="8" fillId="0" borderId="0">
      <alignment horizontal="right" vertical="center"/>
    </xf>
    <xf numFmtId="0" fontId="9" fillId="0" borderId="1"/>
    <xf numFmtId="0" fontId="9" fillId="0" borderId="2"/>
    <xf numFmtId="0" fontId="8" fillId="0" borderId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/>
    <xf numFmtId="165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2" fillId="0" borderId="0">
      <alignment vertical="center"/>
    </xf>
    <xf numFmtId="0" fontId="1" fillId="2" borderId="3">
      <alignment horizontal="right"/>
    </xf>
    <xf numFmtId="0" fontId="1" fillId="3" borderId="4"/>
    <xf numFmtId="0" fontId="1" fillId="0" borderId="3" applyNumberFormat="0" applyFont="0" applyFill="0" applyAlignment="0">
      <alignment wrapText="1"/>
    </xf>
    <xf numFmtId="0" fontId="1" fillId="0" borderId="4" applyFont="0" applyFill="0" applyAlignment="0">
      <alignment wrapText="1"/>
    </xf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11" fillId="6" borderId="0" applyNumberFormat="0" applyBorder="0" applyAlignment="0" applyProtection="0"/>
    <xf numFmtId="0" fontId="4" fillId="7" borderId="5" applyNumberFormat="0" applyAlignment="0" applyProtection="0"/>
    <xf numFmtId="0" fontId="10" fillId="0" borderId="6" applyNumberFormat="0" applyFill="0" applyAlignment="0" applyProtection="0"/>
    <xf numFmtId="0" fontId="5" fillId="8" borderId="7" applyNumberFormat="0" applyAlignment="0" applyProtection="0"/>
    <xf numFmtId="0" fontId="14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6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NumberFormat="1" applyFont="1">
      <alignment wrapText="1"/>
    </xf>
    <xf numFmtId="0" fontId="17" fillId="0" borderId="0" xfId="10" applyFont="1">
      <alignment vertical="center"/>
    </xf>
    <xf numFmtId="14" fontId="18" fillId="0" borderId="0" xfId="1" applyNumberFormat="1" applyFont="1">
      <alignment horizontal="right" vertical="center"/>
    </xf>
    <xf numFmtId="0" fontId="15" fillId="0" borderId="0" xfId="0" applyFont="1">
      <alignment wrapText="1"/>
    </xf>
    <xf numFmtId="0" fontId="15" fillId="0" borderId="3" xfId="13" applyFont="1">
      <alignment wrapText="1"/>
    </xf>
    <xf numFmtId="164" fontId="15" fillId="2" borderId="3" xfId="7" applyNumberFormat="1" applyFont="1" applyFill="1" applyBorder="1" applyAlignment="1">
      <alignment horizontal="right"/>
    </xf>
    <xf numFmtId="10" fontId="15" fillId="2" borderId="3" xfId="9" applyFont="1" applyFill="1" applyBorder="1" applyAlignment="1">
      <alignment horizontal="right"/>
    </xf>
    <xf numFmtId="0" fontId="15" fillId="2" borderId="3" xfId="5" applyFont="1" applyFill="1" applyBorder="1" applyAlignment="1">
      <alignment horizontal="right"/>
    </xf>
    <xf numFmtId="0" fontId="15" fillId="0" borderId="4" xfId="14" applyFont="1">
      <alignment wrapText="1"/>
    </xf>
    <xf numFmtId="164" fontId="15" fillId="3" borderId="4" xfId="7" applyFont="1" applyFill="1" applyBorder="1"/>
    <xf numFmtId="0" fontId="19" fillId="0" borderId="1" xfId="2" applyFont="1"/>
    <xf numFmtId="0" fontId="19" fillId="0" borderId="2" xfId="3" applyFont="1"/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Assumptions Bottom Border" xfId="13" xr:uid="{00000000-0005-0000-0000-000000000000}"/>
    <cellStyle name="Bad" xfId="16" builtinId="27" customBuiltin="1"/>
    <cellStyle name="Calculation" xfId="18" builtinId="22" customBuiltin="1"/>
    <cellStyle name="Check Cell" xfId="20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3" builtinId="53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1" builtinId="20" customBuiltin="1"/>
    <cellStyle name="Key Financial Data Bottom Border" xfId="14" xr:uid="{00000000-0005-0000-0000-00000A000000}"/>
    <cellStyle name="Linked Cell" xfId="19" builtinId="24" customBuiltin="1"/>
    <cellStyle name="Neutral" xfId="17" builtinId="28" customBuiltin="1"/>
    <cellStyle name="Normal" xfId="0" builtinId="0" customBuiltin="1"/>
    <cellStyle name="Note" xfId="22" builtinId="10" customBuiltin="1"/>
    <cellStyle name="Output" xfId="12" builtinId="21" customBuiltin="1"/>
    <cellStyle name="Percent" xfId="9" builtinId="5" customBuiltin="1"/>
    <cellStyle name="Title" xfId="10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alloon loan payment calculato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Balloon loan payment calculato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C12"/>
  <sheetViews>
    <sheetView showGridLines="0" tabSelected="1" workbookViewId="0"/>
  </sheetViews>
  <sheetFormatPr defaultRowHeight="30" customHeight="1"/>
  <cols>
    <col min="1" max="1" width="2.77734375" style="4" customWidth="1"/>
    <col min="2" max="2" width="61" style="4" customWidth="1"/>
    <col min="3" max="3" width="20.6640625" style="4" customWidth="1"/>
    <col min="4" max="4" width="2.77734375" style="4" customWidth="1"/>
    <col min="5" max="16384" width="8.88671875" style="4"/>
  </cols>
  <sheetData>
    <row r="1" spans="1:3" ht="64.5" customHeight="1">
      <c r="A1" s="1" t="s">
        <v>0</v>
      </c>
      <c r="B1" s="2" t="s">
        <v>1</v>
      </c>
      <c r="C1" s="3" t="s">
        <v>13</v>
      </c>
    </row>
    <row r="2" spans="1:3" ht="30" customHeight="1" thickBot="1">
      <c r="B2" s="11" t="s">
        <v>2</v>
      </c>
      <c r="C2" s="11"/>
    </row>
    <row r="3" spans="1:3" ht="30" customHeight="1">
      <c r="B3" s="5" t="s">
        <v>3</v>
      </c>
      <c r="C3" s="6">
        <v>10000</v>
      </c>
    </row>
    <row r="4" spans="1:3" ht="30" customHeight="1">
      <c r="B4" s="5" t="s">
        <v>4</v>
      </c>
      <c r="C4" s="7">
        <v>5.8500000000000003E-2</v>
      </c>
    </row>
    <row r="5" spans="1:3" ht="30" customHeight="1">
      <c r="B5" s="5" t="s">
        <v>5</v>
      </c>
      <c r="C5" s="8">
        <v>15</v>
      </c>
    </row>
    <row r="6" spans="1:3" ht="30" customHeight="1">
      <c r="B6" s="5" t="s">
        <v>6</v>
      </c>
      <c r="C6" s="8">
        <v>5</v>
      </c>
    </row>
    <row r="7" spans="1:3" ht="45" customHeight="1" thickBot="1">
      <c r="B7" s="12" t="s">
        <v>7</v>
      </c>
      <c r="C7" s="12"/>
    </row>
    <row r="8" spans="1:3" ht="30" customHeight="1">
      <c r="B8" s="9" t="s">
        <v>8</v>
      </c>
      <c r="C8" s="10">
        <f>IFERROR(IF(SUM(假設條件)&gt;0,ROUND(PMT(利率/12,週期*12,-本金),2),""),"")</f>
        <v>83.58</v>
      </c>
    </row>
    <row r="9" spans="1:3" ht="30" customHeight="1">
      <c r="B9" s="9" t="s">
        <v>9</v>
      </c>
      <c r="C9" s="10">
        <f>IFERROR(IF(AND(每月還款金額&gt;0,期末整付剩餘年數&gt;0),期末整付剩餘年數*12*每月還款金額,""),"")</f>
        <v>5014.8</v>
      </c>
    </row>
    <row r="10" spans="1:3" ht="30" customHeight="1">
      <c r="B10" s="9" t="s">
        <v>10</v>
      </c>
      <c r="C10" s="10">
        <f>IFERROR(IF(AND(每月還款金額&gt;0,期末整付剩餘年數&gt;0),每月還款金額總計+期末整付金額,""),"")</f>
        <v>12594.464455242689</v>
      </c>
    </row>
    <row r="11" spans="1:3" ht="30" customHeight="1">
      <c r="B11" s="9" t="s">
        <v>11</v>
      </c>
      <c r="C11" s="10">
        <f>IFERROR(IF(OR(支付金額總計&gt;0,期末整付剩餘年數&gt;0),支付金額總計-本金,""),"")</f>
        <v>2594.4644552426889</v>
      </c>
    </row>
    <row r="12" spans="1:3" ht="30" customHeight="1">
      <c r="B12" s="9" t="s">
        <v>12</v>
      </c>
      <c r="C12" s="10">
        <f>IFERROR(IF(AND(SUM(假設條件2)&gt;0,SUM(每月還款金額)&gt;0),PV(利率/12,(週期-期末整付剩餘年數)*12,-每月還款金額),""),"")</f>
        <v>7579.6644552426887</v>
      </c>
    </row>
  </sheetData>
  <mergeCells count="2">
    <mergeCell ref="B2:C2"/>
    <mergeCell ref="B7:C7"/>
  </mergeCells>
  <phoneticPr fontId="16" type="noConversion"/>
  <dataValidations count="23">
    <dataValidation allowBlank="1" showInputMessage="1" showErrorMessage="1" prompt="在此工作表中建立期末整付貸款還款金額計算工具。請在儲存格 C3 到 C6 中輸入假設條件資料，儲存格 C8 到 C12 會自動計算關鍵財務資料" sqref="A1" xr:uid="{00000000-0002-0000-0000-000000000000}"/>
    <dataValidation allowBlank="1" showInputMessage="1" showErrorMessage="1" prompt="此儲存格為本工作表的標題。請在右側儲存格中輸入日期" sqref="B1" xr:uid="{00000000-0002-0000-0000-000001000000}"/>
    <dataValidation allowBlank="1" showInputMessage="1" showErrorMessage="1" prompt="在此儲存格中輸入日期" sqref="C1" xr:uid="{00000000-0002-0000-0000-000002000000}"/>
    <dataValidation allowBlank="1" showInputMessage="1" showErrorMessage="1" prompt="在下方儲存格中輸入假設條件資料" sqref="B2" xr:uid="{00000000-0002-0000-0000-000003000000}"/>
    <dataValidation allowBlank="1" showInputMessage="1" showErrorMessage="1" prompt="系統會自動更新下方儲存格中的關鍵財務資料" sqref="B7" xr:uid="{00000000-0002-0000-0000-000004000000}"/>
    <dataValidation allowBlank="1" showInputMessage="1" showErrorMessage="1" prompt="在右側儲存格中輸入貸款本金" sqref="B3" xr:uid="{00000000-0002-0000-0000-000005000000}"/>
    <dataValidation allowBlank="1" showInputMessage="1" showErrorMessage="1" prompt="在右側儲存格中輸入年利率" sqref="B4" xr:uid="{00000000-0002-0000-0000-000006000000}"/>
    <dataValidation allowBlank="1" showInputMessage="1" showErrorMessage="1" prompt="在右側儲存格中輸入分期償還期間 (年計)" sqref="B5" xr:uid="{00000000-0002-0000-0000-000007000000}"/>
    <dataValidation allowBlank="1" showInputMessage="1" showErrorMessage="1" prompt="在右側儲存格中輸入期末整付剩餘年數" sqref="B6" xr:uid="{00000000-0002-0000-0000-000008000000}"/>
    <dataValidation allowBlank="1" showInputMessage="1" showErrorMessage="1" prompt="在此儲存格中輸入期末整付剩餘年數" sqref="C6" xr:uid="{00000000-0002-0000-0000-000009000000}"/>
    <dataValidation allowBlank="1" showInputMessage="1" showErrorMessage="1" prompt="在此儲存格中輸入分期償還期間 (年計)" sqref="C5" xr:uid="{00000000-0002-0000-0000-00000A000000}"/>
    <dataValidation allowBlank="1" showInputMessage="1" showErrorMessage="1" prompt="在此儲存格中輸入年利率" sqref="C4" xr:uid="{00000000-0002-0000-0000-00000B000000}"/>
    <dataValidation allowBlank="1" showInputMessage="1" showErrorMessage="1" prompt="在此儲存格中輸入貸款本金" sqref="C3" xr:uid="{00000000-0002-0000-0000-00000C000000}"/>
    <dataValidation allowBlank="1" showInputMessage="1" showErrorMessage="1" prompt="右側儲存格會自動計算每月還款金額" sqref="B8" xr:uid="{00000000-0002-0000-0000-00000D000000}"/>
    <dataValidation allowBlank="1" showInputMessage="1" showErrorMessage="1" prompt="右側儲存格會自動計算每月還款金額總計" sqref="B9" xr:uid="{00000000-0002-0000-0000-00000E000000}"/>
    <dataValidation allowBlank="1" showInputMessage="1" showErrorMessage="1" prompt="右側儲存格會自動計算支付金額總計" sqref="B10" xr:uid="{00000000-0002-0000-0000-00000F000000}"/>
    <dataValidation allowBlank="1" showInputMessage="1" showErrorMessage="1" prompt="右側儲存格會自動計算利息總計" sqref="B11" xr:uid="{00000000-0002-0000-0000-000010000000}"/>
    <dataValidation allowBlank="1" showInputMessage="1" showErrorMessage="1" prompt="右側儲存格會自動計算期末整付金額" sqref="B12" xr:uid="{00000000-0002-0000-0000-000011000000}"/>
    <dataValidation allowBlank="1" showInputMessage="1" showErrorMessage="1" prompt="此儲存格會自動計算每月還款金額" sqref="C8" xr:uid="{00000000-0002-0000-0000-000012000000}"/>
    <dataValidation allowBlank="1" showInputMessage="1" showErrorMessage="1" prompt="此儲存格會自動計算每月還款金額總計" sqref="C9" xr:uid="{00000000-0002-0000-0000-000013000000}"/>
    <dataValidation allowBlank="1" showInputMessage="1" showErrorMessage="1" prompt="此儲存格會自動計算支付金額總計" sqref="C10" xr:uid="{00000000-0002-0000-0000-000014000000}"/>
    <dataValidation allowBlank="1" showInputMessage="1" showErrorMessage="1" prompt="此儲存格會自動計算利息總計" sqref="C11" xr:uid="{00000000-0002-0000-0000-000015000000}"/>
    <dataValidation allowBlank="1" showInputMessage="1" showErrorMessage="1" prompt="此儲存格會自動計算期末整付金額" sqref="C12" xr:uid="{00000000-0002-0000-0000-000016000000}"/>
  </dataValidations>
  <printOptions horizontalCentered="1"/>
  <pageMargins left="0.7" right="0.7" top="0.75" bottom="0.75" header="0.3" footer="0.3"/>
  <pageSetup paperSize="9" scale="91" fitToHeight="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期末整付式貸款</vt:lpstr>
      <vt:lpstr>假設條件</vt:lpstr>
      <vt:lpstr>假設條件2</vt:lpstr>
      <vt:lpstr>列標題區域1..C6</vt:lpstr>
      <vt:lpstr>列標題區域2..C12</vt:lpstr>
      <vt:lpstr>利息總計</vt:lpstr>
      <vt:lpstr>利率</vt:lpstr>
      <vt:lpstr>支付金額總計</vt:lpstr>
      <vt:lpstr>期末整付剩餘年數</vt:lpstr>
      <vt:lpstr>期末整付金額</vt:lpstr>
      <vt:lpstr>本金</vt:lpstr>
      <vt:lpstr>每月還款金額</vt:lpstr>
      <vt:lpstr>每月還款金額總計</vt:lpstr>
      <vt:lpstr>週期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2018-07-26T05:43:55Z</dcterms:created>
  <dcterms:modified xsi:type="dcterms:W3CDTF">2018-07-26T05:43:55Z</dcterms:modified>
</cp:coreProperties>
</file>