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2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61223_Accessibility_Templates_Batch10\06_FinalCheck_implementation\02_templates\zh-TW\Templates\"/>
    </mc:Choice>
  </mc:AlternateContent>
  <bookViews>
    <workbookView xWindow="0" yWindow="0" windowWidth="28800" windowHeight="12435"/>
  </bookViews>
  <sheets>
    <sheet name="現金流量" sheetId="1" r:id="rId1"/>
    <sheet name="月收入" sheetId="3" r:id="rId2"/>
    <sheet name="月支出" sheetId="4" r:id="rId3"/>
    <sheet name="圖表資料" sheetId="2" state="hidden" r:id="rId4"/>
  </sheets>
  <definedNames>
    <definedName name="_xlnm.Print_Titles" localSheetId="2">月支出!$5:$5</definedName>
    <definedName name="_xlnm.Print_Titles" localSheetId="1">月收入!$5:$5</definedName>
    <definedName name="_xlnm.Print_Titles" localSheetId="0">現金流量!$6:$6</definedName>
    <definedName name="月">現金流量!$B$3</definedName>
    <definedName name="名稱">現金流量!$B$1</definedName>
    <definedName name="年份">現金流量!$B$4</definedName>
    <definedName name="預算標題">現金流量!$B$2</definedName>
    <definedName name="欄標題1">現金流量[[#Headers],[現金流量]]</definedName>
    <definedName name="欄標題2">收入[[#Headers],[月收入]]</definedName>
    <definedName name="欄標題3">支出[[#Headers],[月支出]]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6" i="2" s="1"/>
  <c r="C26" i="4"/>
  <c r="C6" i="2" s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D9" i="3"/>
  <c r="D5" i="2" s="1"/>
  <c r="C9" i="3"/>
  <c r="C7" i="1" s="1"/>
  <c r="E7" i="3"/>
  <c r="E8" i="3"/>
  <c r="E6" i="3"/>
  <c r="B1" i="4"/>
  <c r="B2" i="4"/>
  <c r="B2" i="3"/>
  <c r="B1" i="3"/>
  <c r="C8" i="1" l="1"/>
  <c r="C5" i="2"/>
  <c r="C9" i="1"/>
  <c r="C4" i="2" s="1"/>
  <c r="E26" i="4"/>
  <c r="E9" i="3"/>
  <c r="E8" i="1"/>
  <c r="E7" i="1"/>
  <c r="D7" i="1"/>
  <c r="D8" i="1"/>
  <c r="B3" i="1"/>
  <c r="D9" i="1" l="1"/>
  <c r="D4" i="2" s="1"/>
  <c r="E9" i="1"/>
  <c r="B3" i="3"/>
  <c r="B3" i="4"/>
  <c r="B4" i="1" l="1"/>
  <c r="B4" i="4" l="1"/>
  <c r="B4" i="3"/>
</calcChain>
</file>

<file path=xl/sharedStrings.xml><?xml version="1.0" encoding="utf-8"?>
<sst xmlns="http://schemas.openxmlformats.org/spreadsheetml/2006/main" count="49" uniqueCount="38">
  <si>
    <t>名稱</t>
  </si>
  <si>
    <t>家庭預算</t>
  </si>
  <si>
    <t>附註：系統會根據「月收入」和「月支出」工作表中的項目自動計算「現金流量」表格的值</t>
  </si>
  <si>
    <t>現金流量</t>
  </si>
  <si>
    <t>收入總額</t>
  </si>
  <si>
    <t>支出總額</t>
  </si>
  <si>
    <t>預計</t>
  </si>
  <si>
    <t>實際</t>
  </si>
  <si>
    <t>差異</t>
  </si>
  <si>
    <t>月收入</t>
  </si>
  <si>
    <t>收入 1</t>
  </si>
  <si>
    <t>收入 2</t>
  </si>
  <si>
    <t>其他收入</t>
  </si>
  <si>
    <t>月支出</t>
  </si>
  <si>
    <t>住宅</t>
  </si>
  <si>
    <t>雜貨</t>
  </si>
  <si>
    <t>電費 / 瓦斯</t>
  </si>
  <si>
    <t>水費 / 汙水處理 / 垃圾</t>
  </si>
  <si>
    <t>有線電視</t>
  </si>
  <si>
    <t>網際網路</t>
  </si>
  <si>
    <t>保養 / 維修</t>
  </si>
  <si>
    <t>托兒</t>
  </si>
  <si>
    <t>學費</t>
  </si>
  <si>
    <t>寵物</t>
  </si>
  <si>
    <t>交通</t>
  </si>
  <si>
    <t>個人保健</t>
  </si>
  <si>
    <t>保險</t>
  </si>
  <si>
    <t>信用卡</t>
  </si>
  <si>
    <t>貸款</t>
  </si>
  <si>
    <t>稅金</t>
  </si>
  <si>
    <t>禮物 / 慈善</t>
  </si>
  <si>
    <t>儲蓄</t>
  </si>
  <si>
    <t>其他</t>
  </si>
  <si>
    <t>圖表資料</t>
  </si>
  <si>
    <t>合計</t>
  </si>
  <si>
    <t>收入總額</t>
    <phoneticPr fontId="9" type="noConversion"/>
  </si>
  <si>
    <t>現金總額</t>
    <phoneticPr fontId="9" type="noConversion"/>
  </si>
  <si>
    <t>電話費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</si>
</sst>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b/>
      <sz val="13"/>
      <color theme="2" tint="-0.749961851863155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5"/>
      <color theme="6" tint="-0.24994659260841701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b/>
      <sz val="9"/>
      <name val="細明體"/>
      <family val="3"/>
      <charset val="136"/>
      <scheme val="minor"/>
    </font>
    <font>
      <b/>
      <sz val="20"/>
      <color theme="5" tint="-0.499984740745262"/>
      <name val="Microsoft JhengHei UI"/>
      <family val="2"/>
      <charset val="136"/>
    </font>
    <font>
      <b/>
      <sz val="13"/>
      <color theme="2" tint="-0.749961851863155"/>
      <name val="Microsoft JhengHei UI"/>
      <family val="2"/>
      <charset val="136"/>
    </font>
    <font>
      <b/>
      <sz val="31"/>
      <color theme="4" tint="-0.24994659260841701"/>
      <name val="Microsoft JhengHei UI"/>
      <family val="2"/>
      <charset val="136"/>
    </font>
    <font>
      <b/>
      <sz val="20"/>
      <color theme="1" tint="0.499984740745262"/>
      <name val="Microsoft JhengHei UI"/>
      <family val="2"/>
      <charset val="136"/>
    </font>
    <font>
      <i/>
      <sz val="11"/>
      <color theme="1" tint="0.34998626667073579"/>
      <name val="Microsoft JhengHei UI"/>
      <family val="2"/>
      <charset val="136"/>
    </font>
    <font>
      <b/>
      <sz val="25"/>
      <color theme="4" tint="-0.24994659260841701"/>
      <name val="Microsoft JhengHei UI"/>
      <family val="2"/>
      <charset val="136"/>
    </font>
    <font>
      <b/>
      <sz val="13"/>
      <name val="Microsoft JhengHei UI"/>
      <family val="2"/>
      <charset val="136"/>
    </font>
    <font>
      <b/>
      <sz val="25"/>
      <color theme="6" tint="-0.24994659260841701"/>
      <name val="Microsoft JhengHei UI"/>
      <family val="2"/>
      <charset val="136"/>
    </font>
    <font>
      <b/>
      <sz val="25"/>
      <color theme="5" tint="-0.499984740745262"/>
      <name val="Microsoft JhengHei UI"/>
      <family val="2"/>
      <charset val="136"/>
    </font>
    <font>
      <b/>
      <sz val="13"/>
      <color theme="2" tint="-0.74996185186315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Protection="0"/>
    <xf numFmtId="0" fontId="1" fillId="0" borderId="0" applyNumberFormat="0" applyFill="0" applyBorder="0" applyProtection="0"/>
    <xf numFmtId="0" fontId="6" fillId="0" borderId="0" applyNumberFormat="0" applyFill="0" applyBorder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</cellStyleXfs>
  <cellXfs count="24">
    <xf numFmtId="0" fontId="0" fillId="0" borderId="0" xfId="0"/>
    <xf numFmtId="0" fontId="10" fillId="0" borderId="0" xfId="5" applyFont="1" applyAlignment="1">
      <alignment vertical="center"/>
    </xf>
    <xf numFmtId="3" fontId="11" fillId="0" borderId="0" xfId="0" applyNumberFormat="1" applyFont="1"/>
    <xf numFmtId="0" fontId="11" fillId="0" borderId="0" xfId="0" applyFont="1"/>
    <xf numFmtId="0" fontId="12" fillId="0" borderId="0" xfId="1" applyFont="1" applyAlignment="1">
      <alignment horizontal="left" vertical="center"/>
    </xf>
    <xf numFmtId="0" fontId="10" fillId="0" borderId="0" xfId="5" applyFont="1"/>
    <xf numFmtId="0" fontId="13" fillId="0" borderId="1" xfId="7" applyFont="1">
      <alignment horizontal="left" vertical="center"/>
    </xf>
    <xf numFmtId="0" fontId="14" fillId="0" borderId="0" xfId="6" applyFont="1"/>
    <xf numFmtId="0" fontId="15" fillId="0" borderId="0" xfId="2" applyFont="1" applyBorder="1"/>
    <xf numFmtId="0" fontId="11" fillId="0" borderId="0" xfId="0" applyFont="1" applyBorder="1"/>
    <xf numFmtId="0" fontId="11" fillId="0" borderId="0" xfId="8" applyFont="1" applyBorder="1"/>
    <xf numFmtId="0" fontId="15" fillId="0" borderId="0" xfId="2" applyFont="1"/>
    <xf numFmtId="0" fontId="12" fillId="0" borderId="0" xfId="1" applyFont="1" applyAlignment="1">
      <alignment vertical="center"/>
    </xf>
    <xf numFmtId="0" fontId="16" fillId="0" borderId="0" xfId="0" applyFont="1"/>
    <xf numFmtId="0" fontId="17" fillId="0" borderId="0" xfId="4" applyFont="1"/>
    <xf numFmtId="0" fontId="11" fillId="0" borderId="0" xfId="8" applyFont="1"/>
    <xf numFmtId="0" fontId="18" fillId="0" borderId="0" xfId="3" applyFont="1"/>
    <xf numFmtId="0" fontId="19" fillId="0" borderId="0" xfId="0" applyFont="1" applyBorder="1"/>
    <xf numFmtId="176" fontId="11" fillId="0" borderId="0" xfId="9" applyNumberFormat="1" applyFont="1" applyBorder="1">
      <alignment horizontal="right"/>
    </xf>
    <xf numFmtId="176" fontId="11" fillId="0" borderId="0" xfId="10" applyNumberFormat="1" applyFont="1" applyBorder="1">
      <alignment horizontal="right"/>
    </xf>
    <xf numFmtId="176" fontId="11" fillId="0" borderId="0" xfId="0" applyNumberFormat="1" applyFont="1"/>
    <xf numFmtId="176" fontId="11" fillId="0" borderId="0" xfId="9" applyNumberFormat="1" applyFont="1">
      <alignment horizontal="right"/>
    </xf>
    <xf numFmtId="176" fontId="11" fillId="0" borderId="0" xfId="10" applyNumberFormat="1" applyFont="1">
      <alignment horizontal="right"/>
    </xf>
    <xf numFmtId="176" fontId="0" fillId="0" borderId="0" xfId="0" applyNumberFormat="1" applyFont="1" applyBorder="1"/>
  </cellXfs>
  <cellStyles count="11">
    <cellStyle name="一般" xfId="0" builtinId="0" customBuiltin="1"/>
    <cellStyle name="年份" xfId="7"/>
    <cellStyle name="表格詳細資料" xfId="8"/>
    <cellStyle name="金額" xfId="9"/>
    <cellStyle name="差異" xfId="10"/>
    <cellStyle name="說明文字" xfId="6" builtinId="53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charset val="136"/>
        <scheme val="none"/>
      </font>
      <numFmt numFmtId="176" formatCode="#,##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6" formatCode="#,##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charset val="136"/>
        <scheme val="none"/>
      </font>
      <numFmt numFmtId="176" formatCode="#,##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6" formatCode="#,##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charset val="136"/>
        <scheme val="none"/>
      </font>
      <numFmt numFmtId="176" formatCode="#,##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6" formatCode="#,##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176" formatCode="#,##0_ 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6" formatCode="#,##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176" formatCode="#,##0_ 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6" formatCode="#,##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176" formatCode="#,##0_ 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6" formatCode="#,##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細明體"/>
        <family val="3"/>
        <charset val="136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charset val="136"/>
        <scheme val="none"/>
      </font>
      <numFmt numFmtId="176" formatCode="#,##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6" formatCode="#,##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charset val="136"/>
        <scheme val="none"/>
      </font>
      <numFmt numFmtId="176" formatCode="#,##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6" formatCode="#,##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charset val="136"/>
        <scheme val="none"/>
      </font>
      <numFmt numFmtId="176" formatCode="#,##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6" formatCode="#,##0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家庭預算現金流量" defaultPivotStyle="PivotStyleLight16">
    <tableStyle name="家庭預算現金流量" pivot="0" count="3">
      <tableStyleElement type="wholeTable" dxfId="38"/>
      <tableStyleElement type="headerRow" dxfId="37"/>
      <tableStyleElement type="totalRow" dxfId="36"/>
    </tableStyle>
    <tableStyle name="家庭預算月支出" pivot="0" count="3">
      <tableStyleElement type="wholeTable" dxfId="35"/>
      <tableStyleElement type="headerRow" dxfId="34"/>
      <tableStyleElement type="totalRow" dxfId="33"/>
    </tableStyle>
    <tableStyle name="家庭預算月收入" pivot="0" count="3">
      <tableStyleElement type="wholeTable" dxfId="32"/>
      <tableStyleElement type="headerRow" dxfId="31"/>
      <tableStyleElement type="totalRow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圖表資料!$C$3</c:f>
              <c:strCache>
                <c:ptCount val="1"/>
                <c:pt idx="0">
                  <c:v>預計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圖表資料!$B$4:$B$6</c:f>
              <c:strCache>
                <c:ptCount val="3"/>
                <c:pt idx="0">
                  <c:v>現金流量</c:v>
                </c:pt>
                <c:pt idx="1">
                  <c:v>月收入</c:v>
                </c:pt>
                <c:pt idx="2">
                  <c:v>月支出</c:v>
                </c:pt>
              </c:strCache>
            </c:strRef>
          </c:cat>
          <c:val>
            <c:numRef>
              <c:f>圖表資料!$C$4:$C$6</c:f>
              <c:numCache>
                <c:formatCode>General</c:formatCode>
                <c:ptCount val="3"/>
                <c:pt idx="0">
                  <c:v>62910</c:v>
                </c:pt>
                <c:pt idx="1">
                  <c:v>171000</c:v>
                </c:pt>
                <c:pt idx="2">
                  <c:v>108090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圖表資料!$D$3</c:f>
              <c:strCache>
                <c:ptCount val="1"/>
                <c:pt idx="0">
                  <c:v>實際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圖表資料!$B$4:$B$6</c:f>
              <c:strCache>
                <c:ptCount val="3"/>
                <c:pt idx="0">
                  <c:v>現金流量</c:v>
                </c:pt>
                <c:pt idx="1">
                  <c:v>月收入</c:v>
                </c:pt>
                <c:pt idx="2">
                  <c:v>月支出</c:v>
                </c:pt>
              </c:strCache>
            </c:strRef>
          </c:cat>
          <c:val>
            <c:numRef>
              <c:f>圖表資料!$D$4:$D$6</c:f>
              <c:numCache>
                <c:formatCode>General</c:formatCode>
                <c:ptCount val="3"/>
                <c:pt idx="0">
                  <c:v>55350</c:v>
                </c:pt>
                <c:pt idx="1">
                  <c:v>165000</c:v>
                </c:pt>
                <c:pt idx="2">
                  <c:v>109650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[$NT$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420927144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953976179387482E-3"/>
          <c:y val="0.68999918686350659"/>
          <c:w val="9.3900435760523038E-2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133350</xdr:rowOff>
    </xdr:from>
    <xdr:to>
      <xdr:col>5</xdr:col>
      <xdr:colOff>0</xdr:colOff>
      <xdr:row>4</xdr:row>
      <xdr:rowOff>2523392</xdr:rowOff>
    </xdr:to>
    <xdr:graphicFrame macro="">
      <xdr:nvGraphicFramePr>
        <xdr:cNvPr id="3" name="預算圖表" descr="顯示現金流量、月收入和月支出值 (預計和實際值) 的直條圖。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現金流量" displayName="現金流量" ref="B6:E9" totalsRowCount="1" headerRowDxfId="29" dataDxfId="28">
  <autoFilter ref="B6:E8"/>
  <tableColumns count="4">
    <tableColumn id="1" name="現金流量" totalsRowLabel="現金總額" dataDxfId="27" totalsRowDxfId="26"/>
    <tableColumn id="3" name="預計" totalsRowFunction="custom" dataDxfId="25" totalsRowDxfId="24">
      <calculatedColumnFormula>支出[[#Totals],[預計]]</calculatedColumnFormula>
      <totalsRowFormula>C7-C8</totalsRowFormula>
    </tableColumn>
    <tableColumn id="4" name="實際" totalsRowFunction="custom" dataDxfId="23" totalsRowDxfId="22">
      <totalsRowFormula>D7-D8</totalsRowFormula>
    </tableColumn>
    <tableColumn id="5" name="差異" totalsRowFunction="sum" dataDxfId="21" totalsRowDxfId="20"/>
  </tableColumns>
  <tableStyleInfo name="家庭預算現金流量" showFirstColumn="0" showLastColumn="0" showRowStripes="0" showColumnStripes="0"/>
  <extLst>
    <ext xmlns:x14="http://schemas.microsoft.com/office/spreadsheetml/2009/9/main" uri="{504A1905-F514-4f6f-8877-14C23A59335A}">
      <x14:table altTextSummary="系統會根據「月收入」和「月支出」工作表內的總收入和總支出值，自動產生「現金流量」表格的預計和實際現金流量值。系統會根據這些總計自動算出差異值"/>
    </ext>
  </extLst>
</table>
</file>

<file path=xl/tables/table2.xml><?xml version="1.0" encoding="utf-8"?>
<table xmlns="http://schemas.openxmlformats.org/spreadsheetml/2006/main" id="5" name="收入" displayName="收入" ref="B5:E9" totalsRowCount="1" headerRowDxfId="19" dataDxfId="18">
  <autoFilter ref="B5:E8"/>
  <tableColumns count="4">
    <tableColumn id="1" name="月收入" totalsRowLabel="收入總額" dataDxfId="17" totalsRowDxfId="16"/>
    <tableColumn id="3" name="預計" totalsRowFunction="sum" dataDxfId="15" totalsRowDxfId="14"/>
    <tableColumn id="4" name="實際" totalsRowFunction="sum" dataDxfId="13" totalsRowDxfId="12"/>
    <tableColumn id="5" name="差異" totalsRowFunction="sum" dataDxfId="11" totalsRowDxfId="10">
      <calculatedColumnFormula>收入[[#This Row],[實際]]-收入[[#This Row],[預計]]</calculatedColumnFormula>
    </tableColumn>
  </tableColumns>
  <tableStyleInfo name="家庭預算月收入" showFirstColumn="0" showLastColumn="0" showRowStripes="1" showColumnStripes="0"/>
  <extLst>
    <ext xmlns:x14="http://schemas.microsoft.com/office/spreadsheetml/2009/9/main" uri="{504A1905-F514-4f6f-8877-14C23A59335A}">
      <x14:table altTextSummary="用來追蹤預計與實際收入來源的月收入表格。系統會根據這些輸入自動算出差異值"/>
    </ext>
  </extLst>
</table>
</file>

<file path=xl/tables/table3.xml><?xml version="1.0" encoding="utf-8"?>
<table xmlns="http://schemas.openxmlformats.org/spreadsheetml/2006/main" id="9" name="支出" displayName="支出" ref="B5:E26" totalsRowCount="1" headerRowDxfId="9" dataDxfId="8">
  <autoFilter ref="B5:E25"/>
  <tableColumns count="4">
    <tableColumn id="1" name="月支出" totalsRowLabel="合計" dataDxfId="7" totalsRowDxfId="6"/>
    <tableColumn id="3" name="預計" totalsRowFunction="sum" dataDxfId="5" totalsRowDxfId="4"/>
    <tableColumn id="4" name="實際" totalsRowFunction="sum" dataDxfId="3" totalsRowDxfId="2"/>
    <tableColumn id="5" name="差異" totalsRowFunction="sum" dataDxfId="1" totalsRowDxfId="0">
      <calculatedColumnFormula>支出[[#This Row],[預計]]-支出[[#This Row],[實際]]</calculatedColumnFormula>
    </tableColumn>
  </tableColumns>
  <tableStyleInfo name="家庭預算月支出" showFirstColumn="0" showLastColumn="0" showRowStripes="1" showColumnStripes="0"/>
  <extLst>
    <ext xmlns:x14="http://schemas.microsoft.com/office/spreadsheetml/2009/9/main" uri="{504A1905-F514-4f6f-8877-14C23A59335A}">
      <x14:table altTextSummary="用來追蹤預計與實際收入來源的每月支出表格。系統會根據這些輸入自動算出差異值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B1:E9"/>
  <sheetViews>
    <sheetView showGridLines="0" tabSelected="1" zoomScaleNormal="100" workbookViewId="0"/>
  </sheetViews>
  <sheetFormatPr defaultRowHeight="17.25" x14ac:dyDescent="0.3"/>
  <cols>
    <col min="1" max="1" width="2.77734375" style="3" customWidth="1"/>
    <col min="2" max="2" width="44.44140625" style="3" customWidth="1"/>
    <col min="3" max="3" width="18.109375" style="3" customWidth="1"/>
    <col min="4" max="5" width="14.33203125" style="2" customWidth="1"/>
    <col min="6" max="6" width="2.77734375" style="3" customWidth="1"/>
    <col min="7" max="16384" width="8.88671875" style="3"/>
  </cols>
  <sheetData>
    <row r="1" spans="2:5" ht="23.25" customHeight="1" x14ac:dyDescent="0.3">
      <c r="B1" s="1" t="s">
        <v>0</v>
      </c>
      <c r="C1" s="2"/>
    </row>
    <row r="2" spans="2:5" ht="46.5" customHeight="1" x14ac:dyDescent="0.3">
      <c r="B2" s="4" t="s">
        <v>1</v>
      </c>
      <c r="C2" s="2"/>
    </row>
    <row r="3" spans="2:5" ht="28.5" thickBot="1" x14ac:dyDescent="0.5">
      <c r="B3" s="5" t="str">
        <f ca="1">TEXT(TODAY(),"m"&amp;" 月")</f>
        <v>1 月</v>
      </c>
      <c r="C3" s="2"/>
    </row>
    <row r="4" spans="2:5" ht="27.75" x14ac:dyDescent="0.3">
      <c r="B4" s="6">
        <f ca="1">YEAR(TODAY())</f>
        <v>2017</v>
      </c>
      <c r="C4" s="2"/>
    </row>
    <row r="5" spans="2:5" ht="219.75" customHeight="1" x14ac:dyDescent="0.3">
      <c r="B5" s="7" t="s">
        <v>2</v>
      </c>
      <c r="C5" s="2"/>
    </row>
    <row r="6" spans="2:5" ht="45" customHeight="1" x14ac:dyDescent="0.5">
      <c r="B6" s="8" t="s">
        <v>3</v>
      </c>
      <c r="C6" s="9" t="s">
        <v>6</v>
      </c>
      <c r="D6" s="9" t="s">
        <v>7</v>
      </c>
      <c r="E6" s="9" t="s">
        <v>8</v>
      </c>
    </row>
    <row r="7" spans="2:5" x14ac:dyDescent="0.3">
      <c r="B7" s="10" t="s">
        <v>4</v>
      </c>
      <c r="C7" s="18">
        <f>收入[[#Totals],[預計]]</f>
        <v>171000</v>
      </c>
      <c r="D7" s="18">
        <f>收入[[#Totals],[實際]]</f>
        <v>165000</v>
      </c>
      <c r="E7" s="19">
        <f>收入[[#Totals],[差異]]</f>
        <v>-6000</v>
      </c>
    </row>
    <row r="8" spans="2:5" x14ac:dyDescent="0.3">
      <c r="B8" s="10" t="s">
        <v>5</v>
      </c>
      <c r="C8" s="18">
        <f>支出[[#Totals],[預計]]</f>
        <v>108090</v>
      </c>
      <c r="D8" s="18">
        <f>支出[[#Totals],[實際]]</f>
        <v>109650</v>
      </c>
      <c r="E8" s="19">
        <f>支出[[#Totals],[差異]]</f>
        <v>-1560</v>
      </c>
    </row>
    <row r="9" spans="2:5" x14ac:dyDescent="0.3">
      <c r="B9" s="3" t="s">
        <v>36</v>
      </c>
      <c r="C9" s="20">
        <f>C7-C8</f>
        <v>62910</v>
      </c>
      <c r="D9" s="20">
        <f>D7-D8</f>
        <v>55350</v>
      </c>
      <c r="E9" s="20">
        <f>SUBTOTAL(109,現金流量[差異])</f>
        <v>-7560</v>
      </c>
    </row>
  </sheetData>
  <phoneticPr fontId="9" type="noConversion"/>
  <dataValidations count="9">
    <dataValidation allowBlank="1" showInputMessage="1" showErrorMessage="1" prompt="家庭預算活頁簿包含三份工作表：現金流量、月收入及月支出。當中的一個圖表會顯示每個表格中的預計金額與與實際金額。請在 B1 中輸入家庭預算名稱、B2 中輸入標題、B3 中輸入月份，B4 中輸入年份" sqref="A1"/>
    <dataValidation allowBlank="1" showInputMessage="1" showErrorMessage="1" prompt="在此儲存格中輸入此「家庭預算」工作表的名稱" sqref="B1"/>
    <dataValidation allowBlank="1" showInputMessage="1" showErrorMessage="1" prompt="在此儲存格中輸入月份" sqref="B3"/>
    <dataValidation allowBlank="1" showInputMessage="1" showErrorMessage="1" prompt="在此儲存格中輸入年份" sqref="B4"/>
    <dataValidation allowBlank="1" showInputMessage="1" showErrorMessage="1" prompt="系統會根據您在「收入」和「支出」表格中的輸入內容自動更新此欄中的「總收入」和「總支出」項目" sqref="B6"/>
    <dataValidation allowBlank="1" showInputMessage="1" showErrorMessage="1" prompt="系統會根據「收入」和「支出」表格的值自動更新此欄" sqref="C6:D6"/>
    <dataValidation allowBlank="1" showInputMessage="1" showErrorMessage="1" prompt="系統會根據「收入」和「支出」表格的值自動更新此欄。此欄中的值的前方會顯示彩色的圓形圖示：負值為紅色、零為黃色，正值為綠色" sqref="E6"/>
    <dataValidation allowBlank="1" showInputMessage="1" showErrorMessage="1" prompt="顯示實際與預計現金流量比較、月收入和月支出的圖表" sqref="B5"/>
    <dataValidation allowBlank="1" showInputMessage="1" showErrorMessage="1" prompt="在此儲存格中輸入此活頁簿的標題" sqref="B2"/>
  </dataValidations>
  <pageMargins left="0.7" right="0.7" top="0.75" bottom="0.75" header="0.3" footer="0.3"/>
  <pageSetup paperSize="9" fitToHeight="0" orientation="portrait" r:id="rId1"/>
  <ignoredErrors>
    <ignoredError sqref="C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autoPageBreaks="0"/>
  </sheetPr>
  <dimension ref="B1:E9"/>
  <sheetViews>
    <sheetView showGridLines="0" zoomScaleNormal="100" workbookViewId="0"/>
  </sheetViews>
  <sheetFormatPr defaultRowHeight="17.25" x14ac:dyDescent="0.3"/>
  <cols>
    <col min="1" max="1" width="2.77734375" style="3" customWidth="1"/>
    <col min="2" max="2" width="44.44140625" style="3" customWidth="1"/>
    <col min="3" max="3" width="18.109375" style="3" customWidth="1"/>
    <col min="4" max="5" width="14.33203125" style="2" customWidth="1"/>
    <col min="6" max="6" width="2.77734375" style="3" customWidth="1"/>
    <col min="7" max="16384" width="8.88671875" style="3"/>
  </cols>
  <sheetData>
    <row r="1" spans="2:5" ht="23.25" customHeight="1" x14ac:dyDescent="0.3">
      <c r="B1" s="1" t="str">
        <f>名稱</f>
        <v>名稱</v>
      </c>
      <c r="C1" s="2"/>
    </row>
    <row r="2" spans="2:5" ht="46.5" customHeight="1" x14ac:dyDescent="0.3">
      <c r="B2" s="4" t="str">
        <f>預算標題</f>
        <v>家庭預算</v>
      </c>
      <c r="C2" s="2"/>
    </row>
    <row r="3" spans="2:5" ht="28.5" thickBot="1" x14ac:dyDescent="0.5">
      <c r="B3" s="5" t="str">
        <f ca="1">月</f>
        <v>1 月</v>
      </c>
      <c r="C3" s="2"/>
    </row>
    <row r="4" spans="2:5" ht="27.75" x14ac:dyDescent="0.3">
      <c r="B4" s="6">
        <f ca="1">年份</f>
        <v>2017</v>
      </c>
      <c r="C4" s="2"/>
    </row>
    <row r="5" spans="2:5" ht="45" customHeight="1" x14ac:dyDescent="0.5">
      <c r="B5" s="16" t="s">
        <v>9</v>
      </c>
      <c r="C5" s="3" t="s">
        <v>6</v>
      </c>
      <c r="D5" s="3" t="s">
        <v>7</v>
      </c>
      <c r="E5" s="3" t="s">
        <v>8</v>
      </c>
    </row>
    <row r="6" spans="2:5" x14ac:dyDescent="0.3">
      <c r="B6" s="15" t="s">
        <v>10</v>
      </c>
      <c r="C6" s="21">
        <v>120000</v>
      </c>
      <c r="D6" s="21">
        <v>120000</v>
      </c>
      <c r="E6" s="22">
        <f>收入[[#This Row],[實際]]-收入[[#This Row],[預計]]</f>
        <v>0</v>
      </c>
    </row>
    <row r="7" spans="2:5" x14ac:dyDescent="0.3">
      <c r="B7" s="15" t="s">
        <v>11</v>
      </c>
      <c r="C7" s="21">
        <v>42000</v>
      </c>
      <c r="D7" s="21">
        <v>45000</v>
      </c>
      <c r="E7" s="22">
        <f>收入[[#This Row],[實際]]-收入[[#This Row],[預計]]</f>
        <v>3000</v>
      </c>
    </row>
    <row r="8" spans="2:5" x14ac:dyDescent="0.3">
      <c r="B8" s="15" t="s">
        <v>12</v>
      </c>
      <c r="C8" s="21">
        <v>9000</v>
      </c>
      <c r="D8" s="21">
        <v>0</v>
      </c>
      <c r="E8" s="22">
        <f>收入[[#This Row],[實際]]-收入[[#This Row],[預計]]</f>
        <v>-9000</v>
      </c>
    </row>
    <row r="9" spans="2:5" ht="18" x14ac:dyDescent="0.3">
      <c r="B9" s="17" t="s">
        <v>35</v>
      </c>
      <c r="C9" s="23">
        <f>SUBTOTAL(109,收入[預計])</f>
        <v>171000</v>
      </c>
      <c r="D9" s="23">
        <f>SUBTOTAL(109,收入[實際])</f>
        <v>165000</v>
      </c>
      <c r="E9" s="23">
        <f>SUBTOTAL(109,收入[差異])</f>
        <v>-6000</v>
      </c>
    </row>
  </sheetData>
  <phoneticPr fontId="9" type="noConversion"/>
  <dataValidations count="9">
    <dataValidation allowBlank="1" showInputMessage="1" showErrorMessage="1" prompt="此欄會根據此表格中「預計」和「實際」欄位值自動更新。此欄中的值的前方會顯示彩色的圓形圖示：負值為紅色、零為黃色，正值為綠色" sqref="E5"/>
    <dataValidation allowBlank="1" showInputMessage="1" showErrorMessage="1" prompt="在此欄中輸入實際收入的值" sqref="D5"/>
    <dataValidation allowBlank="1" showInputMessage="1" showErrorMessage="1" prompt="在此欄中輸入預計收入的值" sqref="C5"/>
    <dataValidation allowBlank="1" showInputMessage="1" showErrorMessage="1" prompt="在此欄中輸入您的收入明細" sqref="B5"/>
    <dataValidation allowBlank="1" showInputMessage="1" showErrorMessage="1" prompt="根據在「現金流量」工作表中 B4 輸入的年份自動更新" sqref="B4"/>
    <dataValidation allowBlank="1" showInputMessage="1" showErrorMessage="1" prompt="根據在「現金流量」工作表中 B3 輸入的月份自動更新" sqref="B3"/>
    <dataValidation allowBlank="1" showInputMessage="1" showErrorMessage="1" prompt="根據在「現金流量」工作表中 B1 輸入的名稱自動更新" sqref="B1"/>
    <dataValidation allowBlank="1" showInputMessage="1" showErrorMessage="1" prompt="「月收入」工作表內含「月收入」表格，可用來追蹤預計和實際月收入來源。系統會根據在「現金流量」工作表中輸入的值中自動更新工作表中的名稱、標題、月份和年份 " sqref="A1"/>
    <dataValidation allowBlank="1" showInputMessage="1" showErrorMessage="1" prompt="根據在「現金流量」工作表中 B2 輸入的標題自動更新" sqref="B2"/>
  </dataValidations>
  <pageMargins left="0.7" right="0.7" top="0.75" bottom="0.75" header="0.3" footer="0.3"/>
  <pageSetup paperSize="9" fitToHeight="0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B1:E26"/>
  <sheetViews>
    <sheetView showGridLines="0" zoomScaleNormal="100" workbookViewId="0"/>
  </sheetViews>
  <sheetFormatPr defaultRowHeight="17.25" x14ac:dyDescent="0.3"/>
  <cols>
    <col min="1" max="1" width="2.77734375" style="3" customWidth="1"/>
    <col min="2" max="2" width="44.44140625" style="3" customWidth="1"/>
    <col min="3" max="3" width="18.109375" style="3" customWidth="1"/>
    <col min="4" max="5" width="14.33203125" style="2" customWidth="1"/>
    <col min="6" max="6" width="2.77734375" style="3" customWidth="1"/>
    <col min="7" max="16384" width="8.88671875" style="3"/>
  </cols>
  <sheetData>
    <row r="1" spans="2:5" ht="23.25" customHeight="1" x14ac:dyDescent="0.3">
      <c r="B1" s="1" t="str">
        <f>名稱</f>
        <v>名稱</v>
      </c>
      <c r="C1" s="2"/>
    </row>
    <row r="2" spans="2:5" ht="46.5" customHeight="1" x14ac:dyDescent="0.3">
      <c r="B2" s="4" t="str">
        <f>預算標題</f>
        <v>家庭預算</v>
      </c>
      <c r="C2" s="2"/>
    </row>
    <row r="3" spans="2:5" ht="28.5" thickBot="1" x14ac:dyDescent="0.5">
      <c r="B3" s="5" t="str">
        <f ca="1">月</f>
        <v>1 月</v>
      </c>
      <c r="C3" s="2"/>
    </row>
    <row r="4" spans="2:5" ht="27.75" x14ac:dyDescent="0.3">
      <c r="B4" s="6">
        <f ca="1">年份</f>
        <v>2017</v>
      </c>
      <c r="C4" s="2"/>
    </row>
    <row r="5" spans="2:5" ht="45" customHeight="1" x14ac:dyDescent="0.5">
      <c r="B5" s="14" t="s">
        <v>13</v>
      </c>
      <c r="C5" s="3" t="s">
        <v>6</v>
      </c>
      <c r="D5" s="3" t="s">
        <v>7</v>
      </c>
      <c r="E5" s="3" t="s">
        <v>8</v>
      </c>
    </row>
    <row r="6" spans="2:5" x14ac:dyDescent="0.3">
      <c r="B6" s="15" t="s">
        <v>14</v>
      </c>
      <c r="C6" s="21">
        <v>45000</v>
      </c>
      <c r="D6" s="21">
        <v>45000</v>
      </c>
      <c r="E6" s="22">
        <f>支出[[#This Row],[預計]]-支出[[#This Row],[實際]]</f>
        <v>0</v>
      </c>
    </row>
    <row r="7" spans="2:5" x14ac:dyDescent="0.3">
      <c r="B7" s="15" t="s">
        <v>15</v>
      </c>
      <c r="C7" s="21">
        <v>7500</v>
      </c>
      <c r="D7" s="21">
        <v>8400</v>
      </c>
      <c r="E7" s="22">
        <f>支出[[#This Row],[預計]]-支出[[#This Row],[實際]]</f>
        <v>-900</v>
      </c>
    </row>
    <row r="8" spans="2:5" x14ac:dyDescent="0.3">
      <c r="B8" s="15" t="s">
        <v>37</v>
      </c>
      <c r="C8" s="21">
        <v>1140</v>
      </c>
      <c r="D8" s="21">
        <v>1140</v>
      </c>
      <c r="E8" s="22">
        <f>支出[[#This Row],[預計]]-支出[[#This Row],[實際]]</f>
        <v>0</v>
      </c>
    </row>
    <row r="9" spans="2:5" x14ac:dyDescent="0.3">
      <c r="B9" s="15" t="s">
        <v>16</v>
      </c>
      <c r="C9" s="21">
        <v>1950</v>
      </c>
      <c r="D9" s="21">
        <v>2340</v>
      </c>
      <c r="E9" s="22">
        <f>支出[[#This Row],[預計]]-支出[[#This Row],[實際]]</f>
        <v>-390</v>
      </c>
    </row>
    <row r="10" spans="2:5" x14ac:dyDescent="0.3">
      <c r="B10" s="15" t="s">
        <v>17</v>
      </c>
      <c r="C10" s="21">
        <v>750</v>
      </c>
      <c r="D10" s="21">
        <v>630</v>
      </c>
      <c r="E10" s="22">
        <f>支出[[#This Row],[預計]]-支出[[#This Row],[實際]]</f>
        <v>120</v>
      </c>
    </row>
    <row r="11" spans="2:5" x14ac:dyDescent="0.3">
      <c r="B11" s="15" t="s">
        <v>18</v>
      </c>
      <c r="C11" s="21">
        <v>2250</v>
      </c>
      <c r="D11" s="21">
        <v>2490</v>
      </c>
      <c r="E11" s="22">
        <f>支出[[#This Row],[預計]]-支出[[#This Row],[實際]]</f>
        <v>-240</v>
      </c>
    </row>
    <row r="12" spans="2:5" x14ac:dyDescent="0.3">
      <c r="B12" s="15" t="s">
        <v>19</v>
      </c>
      <c r="C12" s="21">
        <v>1800</v>
      </c>
      <c r="D12" s="21">
        <v>1800</v>
      </c>
      <c r="E12" s="22">
        <f>支出[[#This Row],[預計]]-支出[[#This Row],[實際]]</f>
        <v>0</v>
      </c>
    </row>
    <row r="13" spans="2:5" x14ac:dyDescent="0.3">
      <c r="B13" s="15" t="s">
        <v>20</v>
      </c>
      <c r="C13" s="21">
        <v>0</v>
      </c>
      <c r="D13" s="21">
        <v>1800</v>
      </c>
      <c r="E13" s="22">
        <f>支出[[#This Row],[預計]]-支出[[#This Row],[實際]]</f>
        <v>-1800</v>
      </c>
    </row>
    <row r="14" spans="2:5" x14ac:dyDescent="0.3">
      <c r="B14" s="15" t="s">
        <v>21</v>
      </c>
      <c r="C14" s="21">
        <v>5400</v>
      </c>
      <c r="D14" s="21">
        <v>4500</v>
      </c>
      <c r="E14" s="22">
        <f>支出[[#This Row],[預計]]-支出[[#This Row],[實際]]</f>
        <v>900</v>
      </c>
    </row>
    <row r="15" spans="2:5" x14ac:dyDescent="0.3">
      <c r="B15" s="15" t="s">
        <v>22</v>
      </c>
      <c r="C15" s="21">
        <v>7500</v>
      </c>
      <c r="D15" s="21">
        <v>7500</v>
      </c>
      <c r="E15" s="22">
        <f>支出[[#This Row],[預計]]-支出[[#This Row],[實際]]</f>
        <v>0</v>
      </c>
    </row>
    <row r="16" spans="2:5" x14ac:dyDescent="0.3">
      <c r="B16" s="15" t="s">
        <v>23</v>
      </c>
      <c r="C16" s="21">
        <v>2250</v>
      </c>
      <c r="D16" s="21">
        <v>2400</v>
      </c>
      <c r="E16" s="22">
        <f>支出[[#This Row],[預計]]-支出[[#This Row],[實際]]</f>
        <v>-150</v>
      </c>
    </row>
    <row r="17" spans="2:5" x14ac:dyDescent="0.3">
      <c r="B17" s="15" t="s">
        <v>24</v>
      </c>
      <c r="C17" s="21">
        <v>8400</v>
      </c>
      <c r="D17" s="21">
        <v>7800</v>
      </c>
      <c r="E17" s="22">
        <f>支出[[#This Row],[預計]]-支出[[#This Row],[實際]]</f>
        <v>600</v>
      </c>
    </row>
    <row r="18" spans="2:5" x14ac:dyDescent="0.3">
      <c r="B18" s="15" t="s">
        <v>25</v>
      </c>
      <c r="C18" s="21">
        <v>2250</v>
      </c>
      <c r="D18" s="21">
        <v>1950</v>
      </c>
      <c r="E18" s="22">
        <f>支出[[#This Row],[預計]]-支出[[#This Row],[實際]]</f>
        <v>300</v>
      </c>
    </row>
    <row r="19" spans="2:5" x14ac:dyDescent="0.3">
      <c r="B19" s="15" t="s">
        <v>26</v>
      </c>
      <c r="C19" s="21">
        <v>7650</v>
      </c>
      <c r="D19" s="21">
        <v>7650</v>
      </c>
      <c r="E19" s="22">
        <f>支出[[#This Row],[預計]]-支出[[#This Row],[實際]]</f>
        <v>0</v>
      </c>
    </row>
    <row r="20" spans="2:5" x14ac:dyDescent="0.3">
      <c r="B20" s="15" t="s">
        <v>27</v>
      </c>
      <c r="C20" s="21">
        <v>3000</v>
      </c>
      <c r="D20" s="21">
        <v>3000</v>
      </c>
      <c r="E20" s="22">
        <f>支出[[#This Row],[預計]]-支出[[#This Row],[實際]]</f>
        <v>0</v>
      </c>
    </row>
    <row r="21" spans="2:5" x14ac:dyDescent="0.3">
      <c r="B21" s="15" t="s">
        <v>28</v>
      </c>
      <c r="C21" s="21">
        <v>0</v>
      </c>
      <c r="D21" s="21">
        <v>0</v>
      </c>
      <c r="E21" s="22">
        <f>支出[[#This Row],[預計]]-支出[[#This Row],[實際]]</f>
        <v>0</v>
      </c>
    </row>
    <row r="22" spans="2:5" x14ac:dyDescent="0.3">
      <c r="B22" s="15" t="s">
        <v>29</v>
      </c>
      <c r="C22" s="21">
        <v>0</v>
      </c>
      <c r="D22" s="21">
        <v>0</v>
      </c>
      <c r="E22" s="22">
        <f>支出[[#This Row],[預計]]-支出[[#This Row],[實際]]</f>
        <v>0</v>
      </c>
    </row>
    <row r="23" spans="2:5" x14ac:dyDescent="0.3">
      <c r="B23" s="15" t="s">
        <v>30</v>
      </c>
      <c r="C23" s="21">
        <v>4500</v>
      </c>
      <c r="D23" s="21">
        <v>4500</v>
      </c>
      <c r="E23" s="22">
        <f>支出[[#This Row],[預計]]-支出[[#This Row],[實際]]</f>
        <v>0</v>
      </c>
    </row>
    <row r="24" spans="2:5" x14ac:dyDescent="0.3">
      <c r="B24" s="15" t="s">
        <v>31</v>
      </c>
      <c r="C24" s="21">
        <v>6750</v>
      </c>
      <c r="D24" s="21">
        <v>6750</v>
      </c>
      <c r="E24" s="22">
        <f>支出[[#This Row],[預計]]-支出[[#This Row],[實際]]</f>
        <v>0</v>
      </c>
    </row>
    <row r="25" spans="2:5" x14ac:dyDescent="0.3">
      <c r="B25" s="15" t="s">
        <v>32</v>
      </c>
      <c r="C25" s="21">
        <v>0</v>
      </c>
      <c r="D25" s="21">
        <v>0</v>
      </c>
      <c r="E25" s="22">
        <f>支出[[#This Row],[預計]]-支出[[#This Row],[實際]]</f>
        <v>0</v>
      </c>
    </row>
    <row r="26" spans="2:5" x14ac:dyDescent="0.3">
      <c r="B26" s="3" t="s">
        <v>34</v>
      </c>
      <c r="C26" s="20">
        <f>SUBTOTAL(109,支出[預計])</f>
        <v>108090</v>
      </c>
      <c r="D26" s="20">
        <f>SUBTOTAL(109,支出[實際])</f>
        <v>109650</v>
      </c>
      <c r="E26" s="20">
        <f>SUBTOTAL(109,支出[差異])</f>
        <v>-1560</v>
      </c>
    </row>
  </sheetData>
  <phoneticPr fontId="9" type="noConversion"/>
  <dataValidations count="9">
    <dataValidation allowBlank="1" showInputMessage="1" showErrorMessage="1" prompt="「每月支出」工作表內含「每月支出」表格，可用來追蹤預計和實際的每月支出。系統會根據在「現金流量」工作表中輸入的值中自動更新工作表中的名稱、標題、月份和年份" sqref="A1"/>
    <dataValidation allowBlank="1" showInputMessage="1" showErrorMessage="1" prompt="根據在「現金流量」工作表中 B1 輸入的名稱自動更新" sqref="B1"/>
    <dataValidation allowBlank="1" showInputMessage="1" showErrorMessage="1" prompt="根據在「現金流量」工作表中 B3 輸入的月份自動更新" sqref="B3"/>
    <dataValidation allowBlank="1" showInputMessage="1" showErrorMessage="1" prompt="根據在「現金流量」工作表中 B4 輸入的年份自動更新" sqref="B4"/>
    <dataValidation allowBlank="1" showInputMessage="1" showErrorMessage="1" prompt="在此欄中輸入支出明細" sqref="B5"/>
    <dataValidation allowBlank="1" showInputMessage="1" showErrorMessage="1" prompt="在此欄中輸入預計的支出值" sqref="C5"/>
    <dataValidation allowBlank="1" showInputMessage="1" showErrorMessage="1" prompt="在此欄中輸入實際的支出值" sqref="D5"/>
    <dataValidation allowBlank="1" showInputMessage="1" showErrorMessage="1" prompt="此欄會根據此表格中「預計」和「實際」欄位值自動更新。此欄中的值的前方會顯示彩色的圓形圖示：負值是紅色，零是黃色，正值為綠色" sqref="E5"/>
    <dataValidation allowBlank="1" showInputMessage="1" showErrorMessage="1" prompt="根據在「現金流量」工作表中 B2 輸入的標題自動更新" sqref="B2"/>
  </dataValidations>
  <pageMargins left="0.7" right="0.7" top="0.75" bottom="0.75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style="3" customWidth="1"/>
    <col min="2" max="2" width="14.77734375" style="3" customWidth="1"/>
    <col min="3" max="4" width="12.44140625" style="3" customWidth="1"/>
    <col min="5" max="16384" width="8.88671875" style="3"/>
  </cols>
  <sheetData>
    <row r="1" spans="2:4" ht="39.75" x14ac:dyDescent="0.5">
      <c r="B1" s="11" t="s">
        <v>33</v>
      </c>
      <c r="C1" s="12"/>
      <c r="D1" s="12"/>
    </row>
    <row r="3" spans="2:4" x14ac:dyDescent="0.3">
      <c r="B3" s="13"/>
      <c r="C3" s="13" t="s">
        <v>6</v>
      </c>
      <c r="D3" s="13" t="s">
        <v>7</v>
      </c>
    </row>
    <row r="4" spans="2:4" x14ac:dyDescent="0.3">
      <c r="B4" s="13" t="s">
        <v>3</v>
      </c>
      <c r="C4" s="13">
        <f>現金流量[[#Totals],[預計]]</f>
        <v>62910</v>
      </c>
      <c r="D4" s="13">
        <f>現金流量[[#Totals],[實際]]</f>
        <v>55350</v>
      </c>
    </row>
    <row r="5" spans="2:4" x14ac:dyDescent="0.3">
      <c r="B5" s="13" t="s">
        <v>9</v>
      </c>
      <c r="C5" s="13">
        <f>收入[[#Totals],[預計]]</f>
        <v>171000</v>
      </c>
      <c r="D5" s="13">
        <f>收入[[#Totals],[實際]]</f>
        <v>165000</v>
      </c>
    </row>
    <row r="6" spans="2:4" x14ac:dyDescent="0.3">
      <c r="B6" s="13" t="s">
        <v>13</v>
      </c>
      <c r="C6" s="13">
        <f>支出[[#Totals],[預計]]</f>
        <v>108090</v>
      </c>
      <c r="D6" s="13">
        <f>支出[[#Totals],[實際]]</f>
        <v>109650</v>
      </c>
    </row>
  </sheetData>
  <phoneticPr fontId="9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10</vt:i4>
      </vt:variant>
    </vt:vector>
  </HeadingPairs>
  <TitlesOfParts>
    <vt:vector size="14" baseType="lpstr">
      <vt:lpstr>現金流量</vt:lpstr>
      <vt:lpstr>月收入</vt:lpstr>
      <vt:lpstr>月支出</vt:lpstr>
      <vt:lpstr>圖表資料</vt:lpstr>
      <vt:lpstr>月支出!Print_Titles</vt:lpstr>
      <vt:lpstr>月收入!Print_Titles</vt:lpstr>
      <vt:lpstr>現金流量!Print_Titles</vt:lpstr>
      <vt:lpstr>月</vt:lpstr>
      <vt:lpstr>名稱</vt:lpstr>
      <vt:lpstr>年份</vt:lpstr>
      <vt:lpstr>預算標題</vt:lpstr>
      <vt:lpstr>欄標題1</vt:lpstr>
      <vt:lpstr>欄標題2</vt:lpstr>
      <vt:lpstr>欄標題3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2016-12-13T10:16:52Z</dcterms:created>
  <dcterms:modified xsi:type="dcterms:W3CDTF">2017-01-30T15:35:07Z</dcterms:modified>
</cp:coreProperties>
</file>