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21A1BFAE-D83A-40BF-95D5-1424B0167FB6}" xr6:coauthVersionLast="43" xr6:coauthVersionMax="43" xr10:uidLastSave="{00000000-0000-0000-0000-000000000000}"/>
  <bookViews>
    <workbookView xWindow="-120" yWindow="-120" windowWidth="28890" windowHeight="16110" tabRatio="685" xr2:uid="{00000000-000D-0000-FFFF-FFFF00000000}"/>
  </bookViews>
  <sheets>
    <sheet name="每月預算表" sheetId="4" r:id="rId1"/>
    <sheet name="每月支出" sheetId="1" r:id="rId2"/>
    <sheet name="其他資料" sheetId="5" r:id="rId3"/>
  </sheets>
  <definedNames>
    <definedName name="_xlnm.Print_Titles" localSheetId="1">每月支出!$2:$2</definedName>
    <definedName name="_xlnm.Print_Titles" localSheetId="0">每月預算表!$K:$K,每月預算表!$10:$10</definedName>
    <definedName name="交叉分析篩選器_類別">#N/A</definedName>
    <definedName name="預算類別">預算類別查詢[預算類別查詢]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<sst xmlns="http://schemas.openxmlformats.org/spreadsheetml/2006/main" count="197" uniqueCount="99">
  <si>
    <t>預算總覽</t>
  </si>
  <si>
    <t>餘額</t>
  </si>
  <si>
    <t>預估餘額</t>
  </si>
  <si>
    <t xml:space="preserve">實際餘額 </t>
  </si>
  <si>
    <t>差額</t>
  </si>
  <si>
    <t>收入</t>
  </si>
  <si>
    <t>實際</t>
  </si>
  <si>
    <t>預估</t>
  </si>
  <si>
    <t>(預估減去支出)</t>
  </si>
  <si>
    <t>(實際減去支出)</t>
  </si>
  <si>
    <t>(實際減去預估)</t>
  </si>
  <si>
    <t>收入 1</t>
  </si>
  <si>
    <t>收入 2</t>
  </si>
  <si>
    <t>額外收入</t>
  </si>
  <si>
    <t>總收入</t>
  </si>
  <si>
    <t>支出</t>
  </si>
  <si>
    <t>預算摘要</t>
  </si>
  <si>
    <t>類別</t>
  </si>
  <si>
    <t>子女</t>
  </si>
  <si>
    <t>娛樂活動</t>
  </si>
  <si>
    <t>食物</t>
  </si>
  <si>
    <t>贈禮與慈善捐款</t>
  </si>
  <si>
    <t>住宅</t>
  </si>
  <si>
    <t>保險</t>
  </si>
  <si>
    <t>貸款</t>
  </si>
  <si>
    <t>個人保健</t>
  </si>
  <si>
    <t>寵物</t>
  </si>
  <si>
    <t>儲蓄或投資</t>
  </si>
  <si>
    <t>稅金</t>
  </si>
  <si>
    <t>交通</t>
  </si>
  <si>
    <t>總計</t>
  </si>
  <si>
    <t>月支出</t>
  </si>
  <si>
    <t>說明</t>
  </si>
  <si>
    <t>課外活動</t>
  </si>
  <si>
    <t>醫療</t>
  </si>
  <si>
    <t>學校用品</t>
  </si>
  <si>
    <t>學費</t>
  </si>
  <si>
    <t>演唱會</t>
  </si>
  <si>
    <t>舞臺劇</t>
  </si>
  <si>
    <t>電影</t>
  </si>
  <si>
    <t>音樂 (CD、下載等。)</t>
  </si>
  <si>
    <t>體育活動</t>
  </si>
  <si>
    <t>影片/DVD (購買)</t>
  </si>
  <si>
    <t>影片/DVD (租金)</t>
  </si>
  <si>
    <t>外食</t>
  </si>
  <si>
    <t>雜貨</t>
  </si>
  <si>
    <t>慈善捐款 1</t>
  </si>
  <si>
    <t>慈善捐款 2</t>
  </si>
  <si>
    <t>贈禮 1</t>
  </si>
  <si>
    <t>贈禮 2</t>
  </si>
  <si>
    <t>有線電視/衛星電視</t>
  </si>
  <si>
    <t>電費</t>
  </si>
  <si>
    <t>瓦斯費</t>
  </si>
  <si>
    <t>居家清潔服務</t>
  </si>
  <si>
    <t>保養</t>
  </si>
  <si>
    <t>貸款或房租</t>
  </si>
  <si>
    <t>天然氣/汽油</t>
  </si>
  <si>
    <t>網路服務</t>
  </si>
  <si>
    <t>電話 (行動電話)</t>
  </si>
  <si>
    <t>電話 (家用)</t>
  </si>
  <si>
    <t>日用品</t>
  </si>
  <si>
    <t>廢棄物清理與回收</t>
  </si>
  <si>
    <t>水費和汙水處理費</t>
  </si>
  <si>
    <t>醫療險</t>
  </si>
  <si>
    <t>住宅險</t>
  </si>
  <si>
    <t>壽險</t>
  </si>
  <si>
    <t>信用卡 1</t>
  </si>
  <si>
    <t>信用卡 2</t>
  </si>
  <si>
    <t>信用卡 3</t>
  </si>
  <si>
    <t>個人貸款</t>
  </si>
  <si>
    <t>助學貸款</t>
  </si>
  <si>
    <t>服飾</t>
  </si>
  <si>
    <t>乾洗</t>
  </si>
  <si>
    <t>剪髮/美甲</t>
  </si>
  <si>
    <t>健身房</t>
  </si>
  <si>
    <t>美容</t>
  </si>
  <si>
    <t>玩具</t>
  </si>
  <si>
    <t>投資帳戶</t>
  </si>
  <si>
    <t>退休帳戶</t>
  </si>
  <si>
    <t>聯邦稅</t>
  </si>
  <si>
    <t>地方稅</t>
  </si>
  <si>
    <t>州稅</t>
  </si>
  <si>
    <t>公車/計程車費</t>
  </si>
  <si>
    <t>油資</t>
  </si>
  <si>
    <t xml:space="preserve">牌照 </t>
  </si>
  <si>
    <t>停車費</t>
  </si>
  <si>
    <t>車輛相關費用</t>
  </si>
  <si>
    <t>預估支出</t>
  </si>
  <si>
    <t>實際支出</t>
  </si>
  <si>
    <t>實際支出總覽</t>
  </si>
  <si>
    <t>預算總覽圖表的樞紐分析表</t>
  </si>
  <si>
    <t>預算詳細資料類別的查詢清單</t>
  </si>
  <si>
    <t>預算類別查詢</t>
  </si>
  <si>
    <t>費用</t>
  </si>
  <si>
    <r>
      <t xml:space="preserve">以滑鼠右鍵按一下下方的樞紐分析表，然後按一下 </t>
    </r>
    <r>
      <rPr>
        <b/>
        <i/>
        <sz val="10"/>
        <color theme="1"/>
        <rFont val="Microsoft JhengHei UI"/>
        <family val="2"/>
        <charset val="136"/>
      </rPr>
      <t>[重新整理]</t>
    </r>
    <r>
      <rPr>
        <b/>
        <i/>
        <sz val="10"/>
        <color theme="1"/>
        <rFont val="Microsoft JhengHei UI"/>
        <family val="2"/>
      </rPr>
      <t xml:space="preserve"> </t>
    </r>
    <r>
      <rPr>
        <i/>
        <sz val="10"/>
        <color theme="1"/>
        <rFont val="Microsoft JhengHei UI"/>
        <family val="2"/>
      </rPr>
      <t>來更新</t>
    </r>
    <phoneticPr fontId="1" type="noConversion"/>
  </si>
  <si>
    <t xml:space="preserve">預估支出 </t>
  </si>
  <si>
    <t xml:space="preserve">實際支出 </t>
  </si>
  <si>
    <t xml:space="preserve">差額 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</si>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</sst>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&quot;$&quot;#,##0_);\(&quot;$&quot;#,##0\)"/>
    <numFmt numFmtId="177" formatCode="&quot;$&quot;#,##0_);[Red]\(&quot;$&quot;#,##0\)"/>
    <numFmt numFmtId="178" formatCode="_(* #,##0_);_(* \(#,##0\);_(* &quot;-&quot;_);_(@_)"/>
    <numFmt numFmtId="179" formatCode="_(* #,##0.00_);_(* \(#,##0.00\);_(* &quot;-&quot;??_);_(@_)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2" formatCode="&quot;NT$&quot;#,##0_);[Red]\(&quot;NT$&quot;#,##0\)"/>
    <numFmt numFmtId="183" formatCode="&quot;NT$&quot;#,##0"/>
    <numFmt numFmtId="184" formatCode="&quot;NT$&quot;#,##0_);\(&quot;NT$&quot;#,##0\)"/>
  </numFmts>
  <fonts count="28" x14ac:knownFonts="1">
    <font>
      <sz val="10"/>
      <color theme="1"/>
      <name val="Microsoft JhengHei UI"/>
      <family val="2"/>
    </font>
    <font>
      <sz val="9"/>
      <name val="Franklin Gothic Book"/>
      <family val="3"/>
      <charset val="136"/>
      <scheme val="minor"/>
    </font>
    <font>
      <sz val="11"/>
      <color theme="1"/>
      <name val="Microsoft JhengHei UI"/>
      <family val="2"/>
    </font>
    <font>
      <sz val="10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0"/>
      <color theme="3"/>
      <name val="Microsoft JhengHei UI"/>
      <family val="2"/>
    </font>
    <font>
      <sz val="10"/>
      <color theme="3"/>
      <name val="Microsoft JhengHei UI"/>
      <family val="2"/>
    </font>
    <font>
      <b/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30"/>
      <color theme="3"/>
      <name val="Microsoft JhengHei UI"/>
      <family val="2"/>
    </font>
    <font>
      <b/>
      <sz val="18"/>
      <color theme="4"/>
      <name val="Microsoft JhengHei UI"/>
      <family val="2"/>
    </font>
    <font>
      <i/>
      <sz val="10"/>
      <color theme="1"/>
      <name val="Microsoft JhengHei UI"/>
      <family val="2"/>
    </font>
    <font>
      <b/>
      <i/>
      <sz val="10"/>
      <color theme="1"/>
      <name val="Microsoft JhengHei UI"/>
      <family val="2"/>
    </font>
    <font>
      <b/>
      <sz val="10"/>
      <color theme="4"/>
      <name val="Microsoft JhengHei UI"/>
      <family val="2"/>
    </font>
    <font>
      <b/>
      <i/>
      <sz val="10"/>
      <color theme="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0" fillId="5" borderId="0" applyNumberFormat="0" applyBorder="0" applyAlignment="0" applyProtection="0"/>
    <xf numFmtId="0" fontId="18" fillId="6" borderId="12" applyNumberFormat="0" applyAlignment="0" applyProtection="0"/>
    <xf numFmtId="0" fontId="19" fillId="7" borderId="13" applyNumberFormat="0" applyAlignment="0" applyProtection="0"/>
    <xf numFmtId="0" fontId="17" fillId="7" borderId="12" applyNumberFormat="0" applyAlignment="0" applyProtection="0"/>
    <xf numFmtId="0" fontId="21" fillId="0" borderId="14" applyNumberFormat="0" applyFill="0" applyAlignment="0" applyProtection="0"/>
    <xf numFmtId="0" fontId="12" fillId="8" borderId="15" applyNumberFormat="0" applyAlignment="0" applyProtection="0"/>
    <xf numFmtId="0" fontId="16" fillId="0" borderId="0" applyNumberFormat="0" applyFill="0" applyBorder="0" applyAlignment="0" applyProtection="0"/>
    <xf numFmtId="0" fontId="3" fillId="9" borderId="16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0" fillId="0" borderId="9" xfId="0" applyBorder="1"/>
    <xf numFmtId="0" fontId="0" fillId="2" borderId="0" xfId="0" applyFill="1"/>
    <xf numFmtId="0" fontId="0" fillId="2" borderId="1" xfId="0" applyFill="1" applyBorder="1"/>
    <xf numFmtId="0" fontId="8" fillId="2" borderId="1" xfId="1" applyFill="1" applyBorder="1" applyAlignment="1">
      <alignment vertical="center"/>
    </xf>
    <xf numFmtId="0" fontId="8" fillId="2" borderId="0" xfId="1" applyFill="1" applyBorder="1" applyAlignment="1">
      <alignment vertical="center"/>
    </xf>
    <xf numFmtId="0" fontId="9" fillId="2" borderId="0" xfId="2" applyFill="1" applyAlignment="1">
      <alignment textRotation="90"/>
    </xf>
    <xf numFmtId="0" fontId="0" fillId="2" borderId="0" xfId="0" applyFill="1" applyBorder="1"/>
    <xf numFmtId="0" fontId="0" fillId="2" borderId="5" xfId="0" applyFill="1" applyBorder="1"/>
    <xf numFmtId="0" fontId="8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9" fillId="2" borderId="0" xfId="2" applyFill="1" applyBorder="1" applyAlignment="1">
      <alignment vertical="center"/>
    </xf>
    <xf numFmtId="0" fontId="8" fillId="2" borderId="9" xfId="1" applyFill="1" applyBorder="1" applyAlignment="1">
      <alignment horizontal="center" vertical="center"/>
    </xf>
    <xf numFmtId="0" fontId="0" fillId="2" borderId="5" xfId="0" applyNumberFormat="1" applyFill="1" applyBorder="1"/>
    <xf numFmtId="0" fontId="9" fillId="2" borderId="6" xfId="2" applyNumberFormat="1" applyFill="1" applyBorder="1" applyAlignment="1">
      <alignment vertical="center" textRotation="90"/>
    </xf>
    <xf numFmtId="0" fontId="9" fillId="2" borderId="2" xfId="2" applyNumberFormat="1" applyFill="1" applyBorder="1" applyAlignment="1">
      <alignment vertical="center" textRotation="90"/>
    </xf>
    <xf numFmtId="0" fontId="9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8" fillId="2" borderId="1" xfId="1" applyNumberForma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8" fillId="2" borderId="3" xfId="1" applyNumberFormat="1" applyFill="1" applyBorder="1" applyAlignment="1">
      <alignment vertical="center"/>
    </xf>
    <xf numFmtId="0" fontId="22" fillId="2" borderId="1" xfId="1" applyFont="1" applyFill="1" applyBorder="1" applyAlignment="1">
      <alignment horizontal="left" vertical="center" indent="2"/>
    </xf>
    <xf numFmtId="0" fontId="23" fillId="2" borderId="0" xfId="2" applyFont="1" applyFill="1" applyBorder="1" applyAlignment="1">
      <alignment horizontal="left" vertical="center" indent="2"/>
    </xf>
    <xf numFmtId="182" fontId="0" fillId="2" borderId="0" xfId="0" applyNumberFormat="1" applyFill="1" applyBorder="1"/>
    <xf numFmtId="0" fontId="23" fillId="2" borderId="5" xfId="2" applyFont="1" applyFill="1" applyBorder="1" applyAlignment="1">
      <alignment horizontal="left" vertical="center" indent="2"/>
    </xf>
    <xf numFmtId="0" fontId="23" fillId="2" borderId="5" xfId="2" applyFont="1" applyFill="1" applyBorder="1" applyAlignment="1">
      <alignment vertical="center"/>
    </xf>
    <xf numFmtId="0" fontId="24" fillId="0" borderId="9" xfId="0" applyFont="1" applyBorder="1" applyAlignment="1">
      <alignment horizontal="left" vertical="center" indent="2"/>
    </xf>
    <xf numFmtId="184" fontId="0" fillId="0" borderId="0" xfId="0" applyNumberFormat="1"/>
    <xf numFmtId="0" fontId="26" fillId="2" borderId="0" xfId="0" applyFont="1" applyFill="1" applyBorder="1"/>
    <xf numFmtId="182" fontId="26" fillId="2" borderId="0" xfId="0" applyNumberFormat="1" applyFont="1" applyFill="1" applyBorder="1"/>
    <xf numFmtId="0" fontId="7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left" vertical="center"/>
    </xf>
    <xf numFmtId="184" fontId="0" fillId="0" borderId="0" xfId="0" applyNumberFormat="1" applyFont="1" applyFill="1" applyBorder="1"/>
    <xf numFmtId="182" fontId="0" fillId="0" borderId="0" xfId="0" applyNumberFormat="1" applyFont="1" applyFill="1" applyBorder="1"/>
    <xf numFmtId="0" fontId="24" fillId="0" borderId="0" xfId="0" applyFont="1" applyAlignment="1">
      <alignment vertical="center"/>
    </xf>
    <xf numFmtId="0" fontId="0" fillId="0" borderId="0" xfId="0" pivotButton="1" applyFont="1"/>
    <xf numFmtId="0" fontId="0" fillId="0" borderId="0" xfId="0" applyFont="1"/>
    <xf numFmtId="0" fontId="6" fillId="2" borderId="0" xfId="0" applyFont="1" applyFill="1" applyBorder="1" applyAlignment="1">
      <alignment horizontal="left" vertical="center" indent="2"/>
    </xf>
    <xf numFmtId="0" fontId="6" fillId="2" borderId="7" xfId="0" applyFont="1" applyFill="1" applyBorder="1" applyAlignment="1">
      <alignment horizontal="left" vertical="center" indent="2"/>
    </xf>
    <xf numFmtId="183" fontId="0" fillId="2" borderId="0" xfId="0" applyNumberForma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2"/>
    </xf>
    <xf numFmtId="183" fontId="0" fillId="2" borderId="5" xfId="0" applyNumberForma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left" vertical="center" wrapText="1" indent="2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3" builtinId="3" customBuiltin="1"/>
    <cellStyle name="千分位[0]" xfId="4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7" builtinId="5" customBuiltin="1"/>
    <cellStyle name="計算方式" xfId="16" builtinId="22" customBuiltin="1"/>
    <cellStyle name="貨幣" xfId="5" builtinId="4" customBuiltin="1"/>
    <cellStyle name="貨幣 [0]" xfId="6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95">
    <dxf>
      <font>
        <name val="Cambria"/>
        <scheme val="major"/>
      </font>
    </dxf>
    <dxf>
      <font>
        <name val="Cambria"/>
        <scheme val="major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b val="0"/>
        <i/>
        <sz val="10"/>
        <color theme="3"/>
        <name val="Microsoft JhengHei UI"/>
        <family val="2"/>
        <charset val="136"/>
        <scheme val="none"/>
      </font>
      <border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vertical/>
        <horizontal/>
      </border>
    </dxf>
    <dxf>
      <font>
        <name val="Cambria"/>
        <scheme val="major"/>
      </font>
    </dxf>
    <dxf>
      <font>
        <name val="Cambria"/>
        <scheme val="major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alignment horizontal="right" readingOrder="0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Cambria"/>
        <scheme val="major"/>
      </font>
    </dxf>
    <dxf>
      <font>
        <name val="Cambria"/>
        <scheme val="major"/>
      </font>
    </dxf>
    <dxf>
      <numFmt numFmtId="0" formatCode="General"/>
    </dxf>
    <dxf>
      <numFmt numFmtId="182" formatCode="&quot;NT$&quot;#,##0_);[Red]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numFmt numFmtId="184" formatCode="&quot;NT$&quot;#,##0_);\(&quot;NT$&quot;#,##0\)"/>
    </dxf>
    <dxf>
      <alignment horizontal="right" readingOrder="0"/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</dxfs>
  <tableStyles count="3" defaultTableStyle="TableStyleMedium2" defaultPivotStyle="家庭預算樞紐分析表">
    <tableStyle name="Family Budget Table Style" pivot="0" count="4" xr9:uid="{00000000-0011-0000-FFFF-FFFF02000000}">
      <tableStyleElement type="wholeTable" dxfId="194"/>
      <tableStyleElement type="headerRow" dxfId="193"/>
      <tableStyleElement type="totalRow" dxfId="192"/>
      <tableStyleElement type="firstRowStripe" dxfId="191"/>
    </tableStyle>
    <tableStyle name="家庭預算" pivot="0" table="0" count="10" xr9:uid="{00000000-0011-0000-FFFF-FFFF00000000}">
      <tableStyleElement type="wholeTable" dxfId="6"/>
      <tableStyleElement type="headerRow" dxfId="5"/>
    </tableStyle>
    <tableStyle name="家庭預算樞紐分析表" table="0" count="5" xr9:uid="{00000000-0011-0000-FFFF-FFFF01000000}">
      <tableStyleElement type="wholeTable" dxfId="190"/>
      <tableStyleElement type="headerRow" dxfId="189"/>
      <tableStyleElement type="totalRow" dxfId="188"/>
      <tableStyleElement type="firstRowStripe" dxfId="187"/>
      <tableStyleElement type="pageFieldLabels" dxfId="186"/>
    </tableStyle>
  </tableStyles>
  <extLst>
    <ext xmlns:x14="http://schemas.microsoft.com/office/spreadsheetml/2009/9/main" uri="{46F421CA-312F-682f-3DD2-61675219B42D}">
      <x14:dxfs count="16">
        <dxf>
          <font>
            <color theme="0" tint="-0.34998626667073579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Microsoft JhengHei UI"/>
            <family val="2"/>
            <charset val="136"/>
            <scheme val="none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家庭預算">
        <x14:slicerStyle name="家庭預算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[Office_34484634_TF02601457.xltx]其他資料!BudgetSummary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Microsoft JhengHei UI" panose="020B0604030504040204" pitchFamily="34" charset="-120"/>
                  <a:ea typeface="Microsoft JhengHei UI" panose="020B0604030504040204" pitchFamily="34" charset="-120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其他資料!$C$2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其他資料!$B$3:$B$15</c:f>
              <c:strCache>
                <c:ptCount val="12"/>
                <c:pt idx="0">
                  <c:v>子女</c:v>
                </c:pt>
                <c:pt idx="1">
                  <c:v>娛樂活動</c:v>
                </c:pt>
                <c:pt idx="2">
                  <c:v>食物</c:v>
                </c:pt>
                <c:pt idx="3">
                  <c:v>贈禮與慈善捐款</c:v>
                </c:pt>
                <c:pt idx="4">
                  <c:v>住宅</c:v>
                </c:pt>
                <c:pt idx="5">
                  <c:v>保險</c:v>
                </c:pt>
                <c:pt idx="6">
                  <c:v>貸款</c:v>
                </c:pt>
                <c:pt idx="7">
                  <c:v>個人保健</c:v>
                </c:pt>
                <c:pt idx="8">
                  <c:v>寵物</c:v>
                </c:pt>
                <c:pt idx="9">
                  <c:v>儲蓄或投資</c:v>
                </c:pt>
                <c:pt idx="10">
                  <c:v>稅金</c:v>
                </c:pt>
                <c:pt idx="11">
                  <c:v>交通</c:v>
                </c:pt>
              </c:strCache>
            </c:strRef>
          </c:cat>
          <c:val>
            <c:numRef>
              <c:f>其他資料!$C$3:$C$15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27599;&#26376;&#25903;&#20986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376;&#38928;&#31639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輸入支出" descr="[輸入費用] 按鈕&#10;&#10;&quot;&quot;">
          <a:hlinkClick xmlns:r="http://schemas.openxmlformats.org/officeDocument/2006/relationships" r:id="rId1" tooltip="按一下以檢視或輸入支出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zh-tw" sz="110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輸入支出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預算總覽" descr="依類別顯示支出百分比的圓形圖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頁面分隔線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小麥" descr="頁面美工圖案&#10;&#10;色彩柔和的一根小麥桿圖片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945156" y="85725"/>
          <a:ext cx="2585493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手繪多邊形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手繪多邊形​​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手繪多邊形​​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手繪多邊形​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手繪多邊形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手繪多邊形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手繪多邊形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手繪多邊形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手繪多邊形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手繪多邊形​​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手繪多邊形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手繪多邊形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手繪多邊形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手繪多邊形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手繪多邊形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手繪多邊形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手繪多邊形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手繪多邊形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手繪多邊形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手繪多邊形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手繪多邊形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手繪多邊形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手繪多邊形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手繪多邊形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手繪多邊形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手繪多邊形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手繪多邊形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手繪多邊形​​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手繪多邊形​​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手繪多邊形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手繪多邊形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手繪多邊形​​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手繪多邊形​​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手繪多邊形​​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手繪多邊形​​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手繪多邊形​​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手繪多邊形​​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手繪多邊形​​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手繪多邊形​​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手繪多邊形​​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手繪多邊形​​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紅色三葉草" descr="頁面美工圖案&#10;&#10;色彩柔和的紅色苜蓿圖片。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手繪多邊形​​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手繪多邊形​​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手繪多邊形​​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手繪多邊形​​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手繪多邊形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手繪多邊形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手繪多邊形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手繪多邊形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手繪多邊形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手繪多邊形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手繪多邊形​​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手繪多邊形​​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手繪多邊形​​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手繪多邊形​​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手繪多邊形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手繪多邊形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手繪多邊形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手繪多邊形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手繪多邊形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手繪多邊形​​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手繪多邊形​​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手繪多邊形​​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手繪多邊形​​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手繪多邊形​​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手繪多邊形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手繪多邊形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手繪多邊形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手繪多邊形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手繪多邊形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手繪多邊形​​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手繪多邊形​​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手繪多邊形​​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手繪多邊形​​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手繪多邊形​​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手繪多邊形​​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手繪多邊形​​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手繪多邊形​​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手繪多邊形​​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手繪多邊形​​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手繪多邊形​​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手繪多邊形​​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手繪多邊形​​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手繪多邊形​​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手繪多邊形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手繪多邊形​​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手繪多邊形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手繪多邊形​​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手繪多邊形​​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手繪多邊形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手繪多邊形​​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手繪多邊形​​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手繪多邊形​​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手繪多邊形​​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手繪多邊形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手繪多邊形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手繪多邊形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手繪多邊形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手繪多邊形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手繪多邊形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手繪多邊形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手繪多邊形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手繪多邊形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手繪多邊形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手繪多邊形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手繪多邊形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手繪多邊形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手繪多邊形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手繪多邊形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手繪多邊形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手繪多邊形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手繪多邊形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手繪多邊形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84668</xdr:colOff>
      <xdr:row>1</xdr:row>
      <xdr:rowOff>100544</xdr:rowOff>
    </xdr:from>
    <xdr:to>
      <xdr:col>13</xdr:col>
      <xdr:colOff>1090083</xdr:colOff>
      <xdr:row>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類別" descr="類別交叉分析篩選器&#10;&#10;按一下交叉分析篩選器中的項目，可依所選類別篩選下方的樞紐分析表。若要選取多個類別，請按住 Ctrl 鍵。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3501" y="873127"/>
              <a:ext cx="6159499" cy="11482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預算表" descr="[預算表] 按鈕&#10;&#10;&quot;&quot;">
          <a:hlinkClick xmlns:r="http://schemas.openxmlformats.org/officeDocument/2006/relationships" r:id="rId1" tooltip="按一下以檢視預算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zh-tw" sz="110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預算表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590709606484" createdVersion="5" refreshedVersion="6" minRefreshableVersion="3" recordCount="59" xr:uid="{00000000-000A-0000-FFFF-FFFF04000000}">
  <cacheSource type="worksheet">
    <worksheetSource name="預算詳細資料"/>
  </cacheSource>
  <cacheFields count="6">
    <cacheField name="說明" numFmtId="0">
      <sharedItems count="57">
        <s v="課外活動"/>
        <s v="醫療"/>
        <s v="學校用品"/>
        <s v="學費"/>
        <s v="演唱會"/>
        <s v="舞臺劇"/>
        <s v="電影"/>
        <s v="音樂 (CD、下載等。)"/>
        <s v="體育活動"/>
        <s v="影片/DVD (購買)"/>
        <s v="影片/DVD (租金)"/>
        <s v="外食"/>
        <s v="雜貨"/>
        <s v="慈善捐款 1"/>
        <s v="慈善捐款 2"/>
        <s v="贈禮 1"/>
        <s v="贈禮 2"/>
        <s v="有線電視/衛星電視"/>
        <s v="電費"/>
        <s v="瓦斯費"/>
        <s v="居家清潔服務"/>
        <s v="保養"/>
        <s v="貸款或房租"/>
        <s v="天然氣/汽油"/>
        <s v="網路服務"/>
        <s v="電話 (行動電話)"/>
        <s v="電話 (家用)"/>
        <s v="日用品"/>
        <s v="廢棄物清理與回收"/>
        <s v="水費和汙水處理費"/>
        <s v="醫療險"/>
        <s v="住宅險"/>
        <s v="壽險"/>
        <s v="信用卡 1"/>
        <s v="信用卡 2"/>
        <s v="信用卡 3"/>
        <s v="個人貸款"/>
        <s v="助學貸款"/>
        <s v="服飾"/>
        <s v="乾洗"/>
        <s v="剪髮/美甲"/>
        <s v="健身房"/>
        <s v="食物"/>
        <s v="美容"/>
        <s v="玩具"/>
        <s v="投資帳戶"/>
        <s v="退休帳戶"/>
        <s v="聯邦稅"/>
        <s v="地方稅"/>
        <s v="州稅"/>
        <s v="公車/計程車費"/>
        <s v="油資"/>
        <s v="保險"/>
        <s v="牌照 "/>
        <s v="停車費"/>
        <s v="車輛相關費用"/>
        <s v="Licensing " u="1"/>
      </sharedItems>
    </cacheField>
    <cacheField name="類別" numFmtId="0">
      <sharedItems count="12">
        <s v="子女"/>
        <s v="娛樂活動"/>
        <s v="食物"/>
        <s v="贈禮與慈善捐款"/>
        <s v="住宅"/>
        <s v="保險"/>
        <s v="貸款"/>
        <s v="個人保健"/>
        <s v="寵物"/>
        <s v="儲蓄或投資"/>
        <s v="稅金"/>
        <s v="交通"/>
      </sharedItems>
    </cacheField>
    <cacheField name="預估支出" numFmtId="184">
      <sharedItems containsString="0" containsBlank="1" containsNumber="1" containsInteger="1" minValue="0" maxValue="1700"/>
    </cacheField>
    <cacheField name="實際支出" numFmtId="184">
      <sharedItems containsString="0" containsBlank="1" containsNumber="1" containsInteger="1" minValue="20" maxValue="1700"/>
    </cacheField>
    <cacheField name="差額" numFmtId="184">
      <sharedItems containsSemiMixedTypes="0" containsString="0" containsNumber="1" containsInteger="1" minValue="-200" maxValue="200"/>
    </cacheField>
    <cacheField name="實際支出總覽" numFmtId="182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getSummaryPivotTable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類別">
  <location ref="K9:N34" firstHeaderRow="0" firstDataRow="1" firstDataCol="1"/>
  <pivotFields count="6">
    <pivotField axis="axisRow" showAll="0" insertBlankRow="1">
      <items count="58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m="1" x="56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x="53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76" showAll="0" insertBlankRow="1"/>
    <pivotField numFmtId="177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預估支出 " fld="2" baseField="1" baseItem="7" numFmtId="184"/>
    <dataField name="實際支出 " fld="3" baseField="1" baseItem="7" numFmtId="184"/>
    <dataField name="差額 " fld="4" baseField="1" baseItem="7" numFmtId="184"/>
  </dataFields>
  <formats count="79"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181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80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179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178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77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176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75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74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173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72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71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170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69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68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167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65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164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62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161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59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58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57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56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55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54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53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152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151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50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149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148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47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4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44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143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42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41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140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139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137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35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33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131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125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21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119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118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17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16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15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14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113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112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1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0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09">
      <pivotArea outline="0" fieldPosition="0">
        <references count="1">
          <reference field="4294967294" count="1">
            <x v="1"/>
          </reference>
        </references>
      </pivotArea>
    </format>
    <format dxfId="108">
      <pivotArea outline="0" fieldPosition="0">
        <references count="1">
          <reference field="4294967294" count="1">
            <x v="0"/>
          </reference>
        </references>
      </pivotArea>
    </format>
    <format dxfId="107">
      <pivotArea outline="0" fieldPosition="0">
        <references count="1">
          <reference field="4294967294" count="1">
            <x v="2"/>
          </reference>
        </references>
      </pivotArea>
    </format>
  </formats>
  <pivotTableStyleInfo name="家庭預算樞紐分析表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[預算詳細資料] 工作表中列出之所有支出的預計成本、實際成本和差額摘要。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getSummary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類別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77" showAll="0"/>
    <pivotField numFmtId="177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費用" fld="3" baseField="1" baseItem="5"/>
  </dataFields>
  <formats count="5">
    <format dxfId="96">
      <pivotArea field="1" type="button" dataOnly="0" labelOnly="1" outline="0" axis="axisRow" fieldPosition="0"/>
    </format>
    <format dxfId="95">
      <pivotArea dataOnly="0" labelOnly="1" outline="0" axis="axisValues" fieldPosition="0"/>
    </format>
    <format dxfId="94">
      <pivotArea field="1" type="button" dataOnly="0" labelOnly="1" outline="0" axis="axisRow" fieldPosition="0"/>
    </format>
    <format dxfId="93">
      <pivotArea dataOnly="0" labelOnly="1" outline="0" axis="axisValues" fieldPosition="0"/>
    </format>
    <format dxfId="92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家庭預算樞紐分析表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[預算詳細資料] 工作表上依類別的所有實際成本摘要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類別" xr10:uid="{00000000-0013-0000-FFFF-FFFF01000000}" sourceName="類別">
  <pivotTables>
    <pivotTable tabId="4" name="BudgetSummaryPivotTable"/>
  </pivotTables>
  <data>
    <tabular pivotCacheId="2">
      <items count="12">
        <i x="0" s="1"/>
        <i x="11" s="1"/>
        <i x="4" s="1"/>
        <i x="5" s="1"/>
        <i x="2" s="1"/>
        <i x="7" s="1"/>
        <i x="1" s="1"/>
        <i x="10" s="1"/>
        <i x="6" s="1"/>
        <i x="9" s="1"/>
        <i x="8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類別" xr10:uid="{00000000-0014-0000-FFFF-FFFF01000000}" cache="交叉分析篩選器_類別" caption="若要選取多個類別，請按住 Ctrl 鍵。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預算詳細資料" displayName="預算詳細資料" ref="B2:G62" totalsRowCount="1" headerRowDxfId="105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說明" totalsRowLabel="合計"/>
    <tableColumn id="1" xr3:uid="{00000000-0010-0000-0000-000001000000}" name="類別"/>
    <tableColumn id="3" xr3:uid="{00000000-0010-0000-0000-000003000000}" name="預估支出" totalsRowFunction="sum" dataDxfId="104" totalsRowDxfId="103"/>
    <tableColumn id="4" xr3:uid="{00000000-0010-0000-0000-000004000000}" name="實際支出" totalsRowFunction="sum" dataDxfId="102" totalsRowDxfId="101"/>
    <tableColumn id="5" xr3:uid="{00000000-0010-0000-0000-000005000000}" name="差額" totalsRowFunction="sum" dataDxfId="100" totalsRowDxfId="99">
      <calculatedColumnFormula>預算詳細資料[[#This Row],[預估支出]]-預算詳細資料[[#This Row],[實際支出]]</calculatedColumnFormula>
    </tableColumn>
    <tableColumn id="6" xr3:uid="{00000000-0010-0000-0000-000006000000}" name="實際支出總覽" dataDxfId="98" totalsRowDxfId="97">
      <calculatedColumnFormula>預算詳細資料[[#This Row],[實際支出]]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依類別列出的每月支出清單。包含預計和實際成本，並會計算差異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預算類別查詢" displayName="預算類別查詢" ref="E2:E14" totalsRowShown="0" headerRowDxfId="91">
  <autoFilter ref="E2:E14" xr:uid="{00000000-0009-0000-0100-000002000000}"/>
  <sortState xmlns:xlrd2="http://schemas.microsoft.com/office/spreadsheetml/2017/richdata2" ref="E3:E14">
    <sortCondition ref="E2:E14"/>
  </sortState>
  <tableColumns count="1">
    <tableColumn id="1" xr3:uid="{00000000-0010-0000-0100-000001000000}" name="預算類別查詢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類別清單位於 [預算詳細資料] 工作表上的 [類別] 下拉式清單中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ColWidth="9" defaultRowHeight="13.5" x14ac:dyDescent="0.25"/>
  <cols>
    <col min="1" max="1" width="2" style="5" customWidth="1"/>
    <col min="2" max="2" width="19.5" style="5" customWidth="1"/>
    <col min="3" max="3" width="14.25" style="5" customWidth="1"/>
    <col min="4" max="4" width="11.5" style="5" customWidth="1"/>
    <col min="5" max="5" width="2" style="31" customWidth="1"/>
    <col min="6" max="6" width="15.5" style="5" customWidth="1"/>
    <col min="7" max="7" width="11.75" style="5" customWidth="1"/>
    <col min="8" max="8" width="4" style="5" customWidth="1"/>
    <col min="9" max="9" width="2.5" style="5" customWidth="1"/>
    <col min="10" max="10" width="11.75" style="5" customWidth="1"/>
    <col min="11" max="11" width="24" style="5" customWidth="1"/>
    <col min="12" max="12" width="15.25" style="5" customWidth="1"/>
    <col min="13" max="13" width="16.5" style="5" customWidth="1"/>
    <col min="14" max="14" width="14.625" style="5" customWidth="1"/>
    <col min="15" max="15" width="0.875" style="5" customWidth="1"/>
    <col min="16" max="16" width="8.625" customWidth="1"/>
    <col min="17" max="16384" width="9" style="5"/>
  </cols>
  <sheetData>
    <row r="1" spans="1:15" ht="60.75" customHeight="1" x14ac:dyDescent="0.25">
      <c r="B1" s="34" t="s">
        <v>0</v>
      </c>
      <c r="C1" s="6"/>
      <c r="D1" s="6"/>
      <c r="E1" s="6"/>
      <c r="F1" s="7"/>
      <c r="G1" s="7"/>
      <c r="H1" s="7"/>
      <c r="I1" s="8"/>
      <c r="J1" s="34" t="s">
        <v>16</v>
      </c>
      <c r="K1" s="34"/>
      <c r="L1" s="34"/>
      <c r="M1" s="34"/>
      <c r="N1" s="34"/>
    </row>
    <row r="2" spans="1:15" ht="30.75" customHeight="1" x14ac:dyDescent="0.25">
      <c r="A2" s="9"/>
      <c r="B2" s="35" t="s">
        <v>1</v>
      </c>
      <c r="D2" s="10"/>
      <c r="E2" s="11"/>
      <c r="H2" s="10"/>
      <c r="K2" s="12"/>
      <c r="L2" s="12"/>
      <c r="M2" s="12"/>
      <c r="N2" s="12"/>
    </row>
    <row r="3" spans="1:15" ht="15" customHeight="1" x14ac:dyDescent="0.25">
      <c r="A3" s="9"/>
      <c r="B3" s="13" t="s">
        <v>2</v>
      </c>
      <c r="C3" s="17" t="s">
        <v>8</v>
      </c>
      <c r="E3" s="10"/>
      <c r="G3" s="36">
        <f>D17-SUM(預算詳細資料[預估支出])</f>
        <v>1585</v>
      </c>
      <c r="H3" s="10"/>
      <c r="K3" s="12"/>
      <c r="L3" s="12"/>
      <c r="M3" s="12"/>
      <c r="N3" s="12"/>
    </row>
    <row r="4" spans="1:15" ht="15" customHeight="1" x14ac:dyDescent="0.25">
      <c r="A4" s="9"/>
      <c r="B4" s="13" t="s">
        <v>3</v>
      </c>
      <c r="C4" s="17" t="s">
        <v>9</v>
      </c>
      <c r="E4" s="10"/>
      <c r="G4" s="36">
        <f>D11-SUM(預算詳細資料[實際支出])</f>
        <v>1740</v>
      </c>
      <c r="H4" s="10"/>
      <c r="K4" s="12"/>
      <c r="L4" s="12"/>
      <c r="M4" s="12"/>
      <c r="N4" s="12"/>
    </row>
    <row r="5" spans="1:15" ht="15" customHeight="1" x14ac:dyDescent="0.25">
      <c r="B5" s="13" t="s">
        <v>4</v>
      </c>
      <c r="C5" s="17" t="s">
        <v>10</v>
      </c>
      <c r="E5" s="10"/>
      <c r="G5" s="36">
        <f>G4-G3</f>
        <v>155</v>
      </c>
      <c r="H5" s="28"/>
      <c r="K5" s="12"/>
      <c r="L5" s="12"/>
      <c r="M5" s="12"/>
      <c r="N5" s="12"/>
    </row>
    <row r="6" spans="1:15" ht="15" customHeight="1" x14ac:dyDescent="0.25">
      <c r="B6" s="14"/>
      <c r="C6" s="6"/>
      <c r="D6" s="27"/>
      <c r="E6" s="6"/>
      <c r="F6" s="6"/>
      <c r="G6" s="6"/>
      <c r="H6" s="27"/>
      <c r="K6" s="12"/>
      <c r="L6" s="12"/>
      <c r="M6" s="12"/>
      <c r="N6" s="12"/>
    </row>
    <row r="7" spans="1:15" ht="30" customHeight="1" x14ac:dyDescent="0.25">
      <c r="A7" s="10"/>
      <c r="B7" s="37" t="s">
        <v>5</v>
      </c>
      <c r="C7" s="11"/>
      <c r="D7" s="22"/>
      <c r="E7" s="23"/>
      <c r="F7" s="37" t="s">
        <v>15</v>
      </c>
      <c r="G7" s="38"/>
      <c r="H7" s="11"/>
      <c r="J7" s="39" t="s">
        <v>94</v>
      </c>
      <c r="K7" s="21"/>
      <c r="L7" s="21"/>
      <c r="M7" s="21"/>
      <c r="N7" s="21"/>
    </row>
    <row r="8" spans="1:15" ht="15" customHeight="1" x14ac:dyDescent="0.25">
      <c r="A8" s="10"/>
      <c r="B8" s="52" t="s">
        <v>6</v>
      </c>
      <c r="C8" s="10" t="s">
        <v>11</v>
      </c>
      <c r="D8" s="36">
        <v>5800</v>
      </c>
      <c r="E8" s="24"/>
      <c r="F8" s="53" t="s">
        <v>6</v>
      </c>
      <c r="G8" s="54">
        <f>SUM(預算詳細資料[實際支出])</f>
        <v>7860</v>
      </c>
      <c r="H8" s="10"/>
      <c r="K8" s="20"/>
      <c r="L8" s="20"/>
      <c r="M8" s="20"/>
      <c r="N8" s="10"/>
      <c r="O8" s="10"/>
    </row>
    <row r="9" spans="1:15" ht="15" customHeight="1" x14ac:dyDescent="0.25">
      <c r="A9" s="10"/>
      <c r="B9" s="52"/>
      <c r="C9" s="10" t="s">
        <v>12</v>
      </c>
      <c r="D9" s="36">
        <v>2300</v>
      </c>
      <c r="E9" s="24"/>
      <c r="F9" s="53"/>
      <c r="G9" s="54"/>
      <c r="H9" s="10"/>
      <c r="K9" s="19" t="s">
        <v>17</v>
      </c>
      <c r="L9" s="18" t="s">
        <v>95</v>
      </c>
      <c r="M9" s="18" t="s">
        <v>96</v>
      </c>
      <c r="N9" s="18" t="s">
        <v>97</v>
      </c>
      <c r="O9" s="10"/>
    </row>
    <row r="10" spans="1:15" ht="15" customHeight="1" x14ac:dyDescent="0.25">
      <c r="A10" s="10"/>
      <c r="B10" s="52"/>
      <c r="C10" s="10" t="s">
        <v>13</v>
      </c>
      <c r="D10" s="36">
        <v>1500</v>
      </c>
      <c r="E10" s="24"/>
      <c r="F10" s="53"/>
      <c r="G10" s="54"/>
      <c r="H10" s="29"/>
      <c r="K10" s="1" t="s">
        <v>18</v>
      </c>
      <c r="L10" s="40">
        <v>140</v>
      </c>
      <c r="M10" s="40">
        <v>140</v>
      </c>
      <c r="N10" s="40">
        <v>0</v>
      </c>
    </row>
    <row r="11" spans="1:15" ht="15" customHeight="1" x14ac:dyDescent="0.25">
      <c r="A11" s="10"/>
      <c r="B11" s="52"/>
      <c r="C11" s="41" t="s">
        <v>14</v>
      </c>
      <c r="D11" s="42">
        <f>SUM(D8:D10)</f>
        <v>9600</v>
      </c>
      <c r="E11" s="24"/>
      <c r="F11" s="53"/>
      <c r="G11" s="54"/>
      <c r="H11" s="29"/>
      <c r="K11" s="1"/>
      <c r="L11" s="40"/>
      <c r="M11" s="40"/>
      <c r="N11" s="40"/>
    </row>
    <row r="12" spans="1:15" ht="15" customHeight="1" x14ac:dyDescent="0.25">
      <c r="A12" s="10"/>
      <c r="B12" s="43"/>
      <c r="C12" s="6"/>
      <c r="D12" s="6"/>
      <c r="E12" s="25"/>
      <c r="F12" s="44"/>
      <c r="G12" s="26"/>
      <c r="H12" s="6"/>
      <c r="K12" s="1" t="s">
        <v>19</v>
      </c>
      <c r="L12" s="40">
        <v>400</v>
      </c>
      <c r="M12" s="40">
        <v>358</v>
      </c>
      <c r="N12" s="40">
        <v>42</v>
      </c>
    </row>
    <row r="13" spans="1:15" ht="15" customHeight="1" x14ac:dyDescent="0.25">
      <c r="A13" s="10"/>
      <c r="B13" s="57" t="s">
        <v>7</v>
      </c>
      <c r="C13" s="10"/>
      <c r="D13" s="10"/>
      <c r="E13" s="24"/>
      <c r="F13" s="55" t="s">
        <v>7</v>
      </c>
      <c r="G13" s="56">
        <f>SUM(預算詳細資料[預估支出])</f>
        <v>7915</v>
      </c>
      <c r="H13" s="10"/>
      <c r="K13" s="1"/>
      <c r="L13" s="40"/>
      <c r="M13" s="40"/>
      <c r="N13" s="40"/>
    </row>
    <row r="14" spans="1:15" ht="15" customHeight="1" x14ac:dyDescent="0.25">
      <c r="A14" s="10"/>
      <c r="B14" s="58"/>
      <c r="C14" s="10" t="s">
        <v>11</v>
      </c>
      <c r="D14" s="36">
        <v>6000</v>
      </c>
      <c r="E14" s="24"/>
      <c r="F14" s="53"/>
      <c r="G14" s="54"/>
      <c r="H14" s="28"/>
      <c r="K14" s="1" t="s">
        <v>20</v>
      </c>
      <c r="L14" s="40">
        <v>1100</v>
      </c>
      <c r="M14" s="40">
        <v>1320</v>
      </c>
      <c r="N14" s="40">
        <v>-220</v>
      </c>
    </row>
    <row r="15" spans="1:15" ht="15" customHeight="1" x14ac:dyDescent="0.25">
      <c r="A15" s="10"/>
      <c r="B15" s="58"/>
      <c r="C15" s="10" t="s">
        <v>12</v>
      </c>
      <c r="D15" s="36">
        <v>1000</v>
      </c>
      <c r="E15" s="24"/>
      <c r="F15" s="53"/>
      <c r="G15" s="54"/>
      <c r="H15" s="29"/>
      <c r="K15" s="1"/>
      <c r="L15" s="40"/>
      <c r="M15" s="40"/>
      <c r="N15" s="40"/>
    </row>
    <row r="16" spans="1:15" ht="15" customHeight="1" x14ac:dyDescent="0.25">
      <c r="A16" s="10"/>
      <c r="B16" s="58"/>
      <c r="C16" s="10" t="s">
        <v>13</v>
      </c>
      <c r="D16" s="36">
        <v>2500</v>
      </c>
      <c r="E16" s="24"/>
      <c r="F16" s="53"/>
      <c r="G16" s="54"/>
      <c r="H16" s="29"/>
      <c r="K16" s="1" t="s">
        <v>21</v>
      </c>
      <c r="L16" s="40">
        <v>100</v>
      </c>
      <c r="M16" s="40">
        <v>125</v>
      </c>
      <c r="N16" s="40">
        <v>-25</v>
      </c>
    </row>
    <row r="17" spans="1:14" ht="15" customHeight="1" x14ac:dyDescent="0.25">
      <c r="A17" s="10"/>
      <c r="B17" s="58"/>
      <c r="C17" s="41" t="s">
        <v>14</v>
      </c>
      <c r="D17" s="42">
        <f>SUM(D14:D16)</f>
        <v>9500</v>
      </c>
      <c r="E17" s="32"/>
      <c r="F17" s="53"/>
      <c r="G17" s="54"/>
      <c r="H17" s="29"/>
      <c r="K17" s="1"/>
      <c r="L17" s="40"/>
      <c r="M17" s="40"/>
      <c r="N17" s="40"/>
    </row>
    <row r="18" spans="1:14" ht="15" customHeight="1" x14ac:dyDescent="0.25">
      <c r="A18" s="10"/>
      <c r="B18" s="45"/>
      <c r="C18" s="7"/>
      <c r="D18" s="7"/>
      <c r="E18" s="33"/>
      <c r="F18" s="44"/>
      <c r="G18" s="26"/>
      <c r="H18" s="30"/>
      <c r="K18" s="1" t="s">
        <v>22</v>
      </c>
      <c r="L18" s="40">
        <v>2830</v>
      </c>
      <c r="M18" s="40">
        <v>2702</v>
      </c>
      <c r="N18" s="40">
        <v>128</v>
      </c>
    </row>
    <row r="19" spans="1:14" ht="15" customHeight="1" x14ac:dyDescent="0.25">
      <c r="E19" s="5"/>
      <c r="H19" s="10"/>
      <c r="K19" s="1"/>
      <c r="L19" s="40"/>
      <c r="M19" s="40"/>
      <c r="N19" s="40"/>
    </row>
    <row r="20" spans="1:14" ht="15" customHeight="1" x14ac:dyDescent="0.25">
      <c r="H20" s="10"/>
      <c r="K20" s="1" t="s">
        <v>23</v>
      </c>
      <c r="L20" s="40">
        <v>900</v>
      </c>
      <c r="M20" s="40">
        <v>900</v>
      </c>
      <c r="N20" s="40">
        <v>0</v>
      </c>
    </row>
    <row r="21" spans="1:14" ht="15" customHeight="1" x14ac:dyDescent="0.25">
      <c r="H21" s="10"/>
      <c r="K21" s="1"/>
      <c r="L21" s="40"/>
      <c r="M21" s="40"/>
      <c r="N21" s="40"/>
    </row>
    <row r="22" spans="1:14" ht="15" customHeight="1" x14ac:dyDescent="0.25">
      <c r="H22" s="10"/>
      <c r="K22" s="1" t="s">
        <v>24</v>
      </c>
      <c r="L22" s="40">
        <v>200</v>
      </c>
      <c r="M22" s="40">
        <v>200</v>
      </c>
      <c r="N22" s="40">
        <v>0</v>
      </c>
    </row>
    <row r="23" spans="1:14" ht="15" customHeight="1" x14ac:dyDescent="0.25">
      <c r="H23" s="10"/>
      <c r="K23" s="1"/>
      <c r="L23" s="40"/>
      <c r="M23" s="40"/>
      <c r="N23" s="40"/>
    </row>
    <row r="24" spans="1:14" ht="15" customHeight="1" x14ac:dyDescent="0.25">
      <c r="H24" s="10"/>
      <c r="K24" s="1" t="s">
        <v>25</v>
      </c>
      <c r="L24" s="40">
        <v>150</v>
      </c>
      <c r="M24" s="40">
        <v>140</v>
      </c>
      <c r="N24" s="40">
        <v>10</v>
      </c>
    </row>
    <row r="25" spans="1:14" ht="15" customHeight="1" x14ac:dyDescent="0.25">
      <c r="H25" s="10"/>
      <c r="K25" s="1"/>
      <c r="L25" s="40"/>
      <c r="M25" s="40"/>
      <c r="N25" s="40"/>
    </row>
    <row r="26" spans="1:14" ht="15" customHeight="1" x14ac:dyDescent="0.25">
      <c r="H26" s="10"/>
      <c r="K26" s="1" t="s">
        <v>26</v>
      </c>
      <c r="L26" s="40">
        <v>170</v>
      </c>
      <c r="M26" s="40">
        <v>100</v>
      </c>
      <c r="N26" s="40">
        <v>70</v>
      </c>
    </row>
    <row r="27" spans="1:14" ht="15" customHeight="1" x14ac:dyDescent="0.25">
      <c r="H27" s="10"/>
      <c r="K27" s="1"/>
      <c r="L27" s="40"/>
      <c r="M27" s="40"/>
      <c r="N27" s="40"/>
    </row>
    <row r="28" spans="1:14" ht="15" customHeight="1" x14ac:dyDescent="0.25">
      <c r="H28" s="10"/>
      <c r="K28" s="1" t="s">
        <v>27</v>
      </c>
      <c r="L28" s="40">
        <v>200</v>
      </c>
      <c r="M28" s="40">
        <v>200</v>
      </c>
      <c r="N28" s="40">
        <v>0</v>
      </c>
    </row>
    <row r="29" spans="1:14" ht="15" customHeight="1" x14ac:dyDescent="0.25">
      <c r="H29" s="10"/>
      <c r="K29" s="1"/>
      <c r="L29" s="40"/>
      <c r="M29" s="40"/>
      <c r="N29" s="40"/>
    </row>
    <row r="30" spans="1:14" ht="15" customHeight="1" x14ac:dyDescent="0.25">
      <c r="H30" s="10"/>
      <c r="K30" s="1" t="s">
        <v>28</v>
      </c>
      <c r="L30" s="40">
        <v>300</v>
      </c>
      <c r="M30" s="40">
        <v>300</v>
      </c>
      <c r="N30" s="40">
        <v>0</v>
      </c>
    </row>
    <row r="31" spans="1:14" ht="15" customHeight="1" x14ac:dyDescent="0.25">
      <c r="H31" s="10"/>
      <c r="K31" s="1"/>
      <c r="L31" s="40"/>
      <c r="M31" s="40"/>
      <c r="N31" s="40"/>
    </row>
    <row r="32" spans="1:14" ht="15" customHeight="1" x14ac:dyDescent="0.25">
      <c r="H32" s="10"/>
      <c r="K32" s="1" t="s">
        <v>29</v>
      </c>
      <c r="L32" s="40">
        <v>1425</v>
      </c>
      <c r="M32" s="40">
        <v>1375</v>
      </c>
      <c r="N32" s="40">
        <v>50</v>
      </c>
    </row>
    <row r="33" spans="2:15" ht="15" customHeight="1" x14ac:dyDescent="0.25">
      <c r="H33" s="10"/>
      <c r="K33" s="1"/>
      <c r="L33" s="40"/>
      <c r="M33" s="40"/>
      <c r="N33" s="40"/>
    </row>
    <row r="34" spans="2:15" ht="15" customHeight="1" x14ac:dyDescent="0.25">
      <c r="H34" s="10"/>
      <c r="K34" s="1" t="s">
        <v>30</v>
      </c>
      <c r="L34" s="40">
        <v>7915</v>
      </c>
      <c r="M34" s="40">
        <v>7860</v>
      </c>
      <c r="N34" s="40">
        <v>55</v>
      </c>
    </row>
    <row r="35" spans="2:15" ht="15" customHeight="1" x14ac:dyDescent="0.25">
      <c r="H35" s="10"/>
      <c r="K35"/>
      <c r="L35"/>
      <c r="M35"/>
      <c r="N35"/>
    </row>
    <row r="36" spans="2:15" ht="15" customHeight="1" x14ac:dyDescent="0.25">
      <c r="F36" s="15"/>
      <c r="G36" s="15"/>
      <c r="H36" s="16"/>
      <c r="K36"/>
      <c r="L36"/>
      <c r="M36"/>
      <c r="N36"/>
    </row>
    <row r="37" spans="2:15" ht="15" customHeight="1" x14ac:dyDescent="0.25">
      <c r="F37" s="15"/>
      <c r="G37" s="15"/>
      <c r="H37" s="16"/>
      <c r="K37"/>
      <c r="L37"/>
      <c r="M37"/>
      <c r="N37"/>
    </row>
    <row r="38" spans="2:15" ht="15" customHeight="1" x14ac:dyDescent="0.25">
      <c r="F38" s="15"/>
      <c r="G38" s="15"/>
      <c r="H38" s="16"/>
      <c r="K38"/>
      <c r="L38"/>
      <c r="M38"/>
      <c r="N38"/>
    </row>
    <row r="39" spans="2:15" ht="15" customHeight="1" x14ac:dyDescent="0.25">
      <c r="F39" s="15"/>
      <c r="G39" s="15"/>
      <c r="H39" s="16"/>
      <c r="K39"/>
      <c r="L39"/>
      <c r="M39"/>
      <c r="N39"/>
    </row>
    <row r="40" spans="2:15" ht="15" customHeight="1" x14ac:dyDescent="0.25">
      <c r="F40" s="15"/>
      <c r="G40" s="15"/>
      <c r="H40" s="16"/>
      <c r="K40"/>
      <c r="L40"/>
      <c r="M40"/>
      <c r="N40"/>
    </row>
    <row r="41" spans="2:15" ht="15" customHeight="1" x14ac:dyDescent="0.25">
      <c r="F41" s="15"/>
      <c r="G41" s="15"/>
      <c r="H41" s="16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3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3"/>
    </row>
    <row r="49" spans="5:5" customFormat="1" x14ac:dyDescent="0.25">
      <c r="E49" s="3"/>
    </row>
    <row r="50" spans="5:5" customFormat="1" x14ac:dyDescent="0.25">
      <c r="E50" s="3"/>
    </row>
    <row r="51" spans="5:5" customFormat="1" x14ac:dyDescent="0.25">
      <c r="E51" s="3"/>
    </row>
    <row r="52" spans="5:5" customFormat="1" x14ac:dyDescent="0.25">
      <c r="E52" s="3"/>
    </row>
    <row r="53" spans="5:5" customFormat="1" x14ac:dyDescent="0.25">
      <c r="E53" s="3"/>
    </row>
    <row r="54" spans="5:5" customFormat="1" x14ac:dyDescent="0.25">
      <c r="E54" s="3"/>
    </row>
    <row r="55" spans="5:5" customFormat="1" x14ac:dyDescent="0.25">
      <c r="E55" s="3"/>
    </row>
    <row r="56" spans="5:5" customFormat="1" x14ac:dyDescent="0.25">
      <c r="E56" s="3"/>
    </row>
    <row r="57" spans="5:5" customFormat="1" x14ac:dyDescent="0.25">
      <c r="E57" s="3"/>
    </row>
    <row r="58" spans="5:5" customFormat="1" x14ac:dyDescent="0.25">
      <c r="E58" s="3"/>
    </row>
    <row r="59" spans="5:5" customFormat="1" x14ac:dyDescent="0.25">
      <c r="E59" s="3"/>
    </row>
    <row r="60" spans="5:5" customFormat="1" x14ac:dyDescent="0.25">
      <c r="E60" s="3"/>
    </row>
    <row r="61" spans="5:5" customFormat="1" x14ac:dyDescent="0.25">
      <c r="E61" s="3"/>
    </row>
    <row r="62" spans="5:5" customFormat="1" x14ac:dyDescent="0.25">
      <c r="E62" s="3"/>
    </row>
    <row r="63" spans="5:5" customFormat="1" x14ac:dyDescent="0.25">
      <c r="E63" s="3"/>
    </row>
    <row r="64" spans="5:5" customFormat="1" x14ac:dyDescent="0.25">
      <c r="E64" s="3"/>
    </row>
    <row r="65" spans="5:5" customFormat="1" x14ac:dyDescent="0.25">
      <c r="E65" s="3"/>
    </row>
    <row r="66" spans="5:5" customFormat="1" x14ac:dyDescent="0.25">
      <c r="E66" s="3"/>
    </row>
    <row r="67" spans="5:5" customFormat="1" x14ac:dyDescent="0.25">
      <c r="E67" s="3"/>
    </row>
    <row r="68" spans="5:5" customFormat="1" x14ac:dyDescent="0.25">
      <c r="E68" s="3"/>
    </row>
    <row r="69" spans="5:5" customFormat="1" x14ac:dyDescent="0.25">
      <c r="E69" s="3"/>
    </row>
    <row r="70" spans="5:5" customFormat="1" x14ac:dyDescent="0.25">
      <c r="E70" s="3"/>
    </row>
    <row r="71" spans="5:5" customFormat="1" x14ac:dyDescent="0.25">
      <c r="E71" s="3"/>
    </row>
    <row r="72" spans="5:5" customFormat="1" x14ac:dyDescent="0.25">
      <c r="E72" s="3"/>
    </row>
    <row r="73" spans="5:5" customFormat="1" x14ac:dyDescent="0.25">
      <c r="E73" s="3"/>
    </row>
    <row r="74" spans="5:5" customFormat="1" x14ac:dyDescent="0.25">
      <c r="E74" s="3"/>
    </row>
    <row r="75" spans="5:5" customFormat="1" x14ac:dyDescent="0.25">
      <c r="E75" s="3"/>
    </row>
    <row r="76" spans="5:5" customFormat="1" x14ac:dyDescent="0.25">
      <c r="E76" s="3"/>
    </row>
    <row r="77" spans="5:5" customFormat="1" x14ac:dyDescent="0.25">
      <c r="E77" s="3"/>
    </row>
    <row r="78" spans="5:5" customFormat="1" x14ac:dyDescent="0.25">
      <c r="E78" s="3"/>
    </row>
    <row r="79" spans="5:5" customFormat="1" x14ac:dyDescent="0.25">
      <c r="E79" s="3"/>
    </row>
    <row r="80" spans="5:5" customFormat="1" x14ac:dyDescent="0.25">
      <c r="E80" s="3"/>
    </row>
    <row r="81" spans="5:5" customFormat="1" x14ac:dyDescent="0.25">
      <c r="E81" s="3"/>
    </row>
    <row r="82" spans="5:5" customFormat="1" x14ac:dyDescent="0.25">
      <c r="E82" s="3"/>
    </row>
    <row r="83" spans="5:5" customFormat="1" x14ac:dyDescent="0.25">
      <c r="E83" s="3"/>
    </row>
    <row r="84" spans="5:5" customFormat="1" x14ac:dyDescent="0.25">
      <c r="E84" s="3"/>
    </row>
    <row r="85" spans="5:5" customFormat="1" x14ac:dyDescent="0.25">
      <c r="E85" s="3"/>
    </row>
    <row r="86" spans="5:5" customFormat="1" x14ac:dyDescent="0.25">
      <c r="E86" s="3"/>
    </row>
    <row r="87" spans="5:5" customFormat="1" x14ac:dyDescent="0.25">
      <c r="E87" s="3"/>
    </row>
    <row r="88" spans="5:5" customFormat="1" x14ac:dyDescent="0.25">
      <c r="E88" s="3"/>
    </row>
    <row r="89" spans="5:5" customFormat="1" x14ac:dyDescent="0.25">
      <c r="E89" s="3"/>
    </row>
    <row r="90" spans="5:5" customFormat="1" x14ac:dyDescent="0.25">
      <c r="E90" s="3"/>
    </row>
    <row r="91" spans="5:5" customFormat="1" x14ac:dyDescent="0.25">
      <c r="E91" s="3"/>
    </row>
    <row r="92" spans="5:5" customFormat="1" x14ac:dyDescent="0.25">
      <c r="E92" s="3"/>
    </row>
    <row r="93" spans="5:5" customFormat="1" x14ac:dyDescent="0.25">
      <c r="E93" s="3"/>
    </row>
    <row r="94" spans="5:5" customFormat="1" x14ac:dyDescent="0.25">
      <c r="E94" s="3"/>
    </row>
    <row r="95" spans="5:5" customFormat="1" x14ac:dyDescent="0.25">
      <c r="E95" s="3"/>
    </row>
    <row r="96" spans="5:5" customFormat="1" x14ac:dyDescent="0.25">
      <c r="E96" s="3"/>
    </row>
    <row r="97" spans="5:5" customFormat="1" x14ac:dyDescent="0.25">
      <c r="E97" s="3"/>
    </row>
    <row r="98" spans="5:5" customFormat="1" x14ac:dyDescent="0.25">
      <c r="E98" s="3"/>
    </row>
    <row r="99" spans="5:5" customFormat="1" x14ac:dyDescent="0.25">
      <c r="E99" s="3"/>
    </row>
    <row r="100" spans="5:5" customFormat="1" x14ac:dyDescent="0.25">
      <c r="E100" s="3"/>
    </row>
    <row r="101" spans="5:5" customFormat="1" x14ac:dyDescent="0.25">
      <c r="E101" s="3"/>
    </row>
    <row r="102" spans="5:5" customFormat="1" x14ac:dyDescent="0.25">
      <c r="E102" s="3"/>
    </row>
    <row r="103" spans="5:5" customFormat="1" x14ac:dyDescent="0.25">
      <c r="E103" s="3"/>
    </row>
    <row r="104" spans="5:5" customFormat="1" x14ac:dyDescent="0.25">
      <c r="E104" s="3"/>
    </row>
    <row r="105" spans="5:5" customFormat="1" x14ac:dyDescent="0.25">
      <c r="E105" s="3"/>
    </row>
    <row r="106" spans="5:5" customFormat="1" x14ac:dyDescent="0.25">
      <c r="E106" s="3"/>
    </row>
    <row r="107" spans="5:5" customFormat="1" x14ac:dyDescent="0.25">
      <c r="E107" s="3"/>
    </row>
    <row r="108" spans="5:5" customFormat="1" x14ac:dyDescent="0.25">
      <c r="E108" s="3"/>
    </row>
    <row r="109" spans="5:5" customFormat="1" x14ac:dyDescent="0.25">
      <c r="E109" s="3"/>
    </row>
    <row r="110" spans="5:5" customFormat="1" x14ac:dyDescent="0.25">
      <c r="E110" s="3"/>
    </row>
    <row r="111" spans="5:5" customFormat="1" x14ac:dyDescent="0.25">
      <c r="E111" s="3"/>
    </row>
    <row r="112" spans="5:5" customFormat="1" x14ac:dyDescent="0.25">
      <c r="E112" s="3"/>
    </row>
    <row r="113" spans="5:5" customFormat="1" x14ac:dyDescent="0.25">
      <c r="E113" s="3"/>
    </row>
    <row r="114" spans="5:5" customFormat="1" x14ac:dyDescent="0.25">
      <c r="E114" s="3"/>
    </row>
    <row r="115" spans="5:5" customFormat="1" x14ac:dyDescent="0.25">
      <c r="E115" s="3"/>
    </row>
    <row r="116" spans="5:5" customFormat="1" x14ac:dyDescent="0.25">
      <c r="E116" s="3"/>
    </row>
    <row r="117" spans="5:5" customFormat="1" x14ac:dyDescent="0.25">
      <c r="E117" s="3"/>
    </row>
    <row r="118" spans="5:5" customFormat="1" x14ac:dyDescent="0.25">
      <c r="E118" s="3"/>
    </row>
    <row r="119" spans="5:5" customFormat="1" x14ac:dyDescent="0.25">
      <c r="E119" s="3"/>
    </row>
    <row r="120" spans="5:5" customFormat="1" x14ac:dyDescent="0.25">
      <c r="E120" s="3"/>
    </row>
    <row r="121" spans="5:5" customFormat="1" x14ac:dyDescent="0.25">
      <c r="E121" s="3"/>
    </row>
    <row r="122" spans="5:5" customFormat="1" x14ac:dyDescent="0.25">
      <c r="E122" s="3"/>
    </row>
    <row r="123" spans="5:5" customFormat="1" x14ac:dyDescent="0.25">
      <c r="E123" s="3"/>
    </row>
    <row r="124" spans="5:5" customFormat="1" x14ac:dyDescent="0.25">
      <c r="E124" s="3"/>
    </row>
    <row r="125" spans="5:5" customFormat="1" x14ac:dyDescent="0.25">
      <c r="E125" s="3"/>
    </row>
    <row r="126" spans="5:5" customFormat="1" x14ac:dyDescent="0.25">
      <c r="E126" s="3"/>
    </row>
    <row r="127" spans="5:5" customFormat="1" x14ac:dyDescent="0.25">
      <c r="E127" s="3"/>
    </row>
    <row r="128" spans="5:5" customFormat="1" x14ac:dyDescent="0.25">
      <c r="E128" s="3"/>
    </row>
    <row r="129" spans="5:5" customFormat="1" x14ac:dyDescent="0.25">
      <c r="E129" s="3"/>
    </row>
    <row r="130" spans="5:5" customFormat="1" x14ac:dyDescent="0.25">
      <c r="E130" s="3"/>
    </row>
    <row r="131" spans="5:5" customFormat="1" x14ac:dyDescent="0.25">
      <c r="E131" s="3"/>
    </row>
    <row r="132" spans="5:5" customFormat="1" x14ac:dyDescent="0.25">
      <c r="E132" s="3"/>
    </row>
    <row r="133" spans="5:5" customFormat="1" x14ac:dyDescent="0.25">
      <c r="E133" s="3"/>
    </row>
    <row r="134" spans="5:5" customFormat="1" x14ac:dyDescent="0.25">
      <c r="E134" s="3"/>
    </row>
    <row r="135" spans="5:5" customFormat="1" x14ac:dyDescent="0.25">
      <c r="E135" s="3"/>
    </row>
    <row r="136" spans="5:5" customFormat="1" x14ac:dyDescent="0.25">
      <c r="E136" s="3"/>
    </row>
    <row r="137" spans="5:5" customFormat="1" x14ac:dyDescent="0.25">
      <c r="E137" s="3"/>
    </row>
    <row r="138" spans="5:5" customFormat="1" x14ac:dyDescent="0.25">
      <c r="E138" s="3"/>
    </row>
    <row r="139" spans="5:5" customFormat="1" x14ac:dyDescent="0.25">
      <c r="E139" s="3"/>
    </row>
    <row r="140" spans="5:5" customFormat="1" x14ac:dyDescent="0.25">
      <c r="E140" s="3"/>
    </row>
    <row r="141" spans="5:5" customFormat="1" x14ac:dyDescent="0.25">
      <c r="E141" s="3"/>
    </row>
    <row r="142" spans="5:5" customFormat="1" x14ac:dyDescent="0.25">
      <c r="E142" s="3"/>
    </row>
    <row r="143" spans="5:5" customFormat="1" x14ac:dyDescent="0.25">
      <c r="E143" s="3"/>
    </row>
    <row r="144" spans="5:5" customFormat="1" x14ac:dyDescent="0.25">
      <c r="E144" s="3"/>
    </row>
    <row r="145" spans="5:5" customFormat="1" x14ac:dyDescent="0.25">
      <c r="E145" s="3"/>
    </row>
    <row r="146" spans="5:5" customFormat="1" x14ac:dyDescent="0.25">
      <c r="E146" s="3"/>
    </row>
    <row r="147" spans="5:5" customFormat="1" x14ac:dyDescent="0.25">
      <c r="E147" s="3"/>
    </row>
    <row r="148" spans="5:5" customFormat="1" x14ac:dyDescent="0.25">
      <c r="E148" s="3"/>
    </row>
    <row r="149" spans="5:5" customFormat="1" x14ac:dyDescent="0.25">
      <c r="E149" s="3"/>
    </row>
    <row r="150" spans="5:5" customFormat="1" x14ac:dyDescent="0.25">
      <c r="E150" s="3"/>
    </row>
    <row r="151" spans="5:5" customFormat="1" x14ac:dyDescent="0.25">
      <c r="E151" s="3"/>
    </row>
    <row r="152" spans="5:5" customFormat="1" x14ac:dyDescent="0.25">
      <c r="E152" s="3"/>
    </row>
    <row r="153" spans="5:5" customFormat="1" x14ac:dyDescent="0.25">
      <c r="E153" s="3"/>
    </row>
    <row r="154" spans="5:5" customFormat="1" x14ac:dyDescent="0.25">
      <c r="E154" s="3"/>
    </row>
    <row r="155" spans="5:5" customFormat="1" x14ac:dyDescent="0.25">
      <c r="E155" s="3"/>
    </row>
    <row r="156" spans="5:5" customFormat="1" x14ac:dyDescent="0.25">
      <c r="E156" s="3"/>
    </row>
    <row r="157" spans="5:5" customFormat="1" x14ac:dyDescent="0.25">
      <c r="E157" s="3"/>
    </row>
    <row r="158" spans="5:5" customFormat="1" x14ac:dyDescent="0.25">
      <c r="E158" s="3"/>
    </row>
    <row r="159" spans="5:5" customFormat="1" x14ac:dyDescent="0.25">
      <c r="E159" s="3"/>
    </row>
    <row r="160" spans="5:5" customFormat="1" x14ac:dyDescent="0.25">
      <c r="E160" s="3"/>
    </row>
    <row r="161" spans="5:14" customFormat="1" x14ac:dyDescent="0.25">
      <c r="E161" s="3"/>
    </row>
    <row r="162" spans="5:14" customFormat="1" x14ac:dyDescent="0.25">
      <c r="E162" s="3"/>
    </row>
    <row r="163" spans="5:14" customFormat="1" x14ac:dyDescent="0.25">
      <c r="E163" s="3"/>
    </row>
    <row r="164" spans="5:14" customFormat="1" x14ac:dyDescent="0.25">
      <c r="E164" s="3"/>
    </row>
    <row r="165" spans="5:14" customFormat="1" x14ac:dyDescent="0.25">
      <c r="E165" s="3"/>
    </row>
    <row r="166" spans="5:14" customFormat="1" x14ac:dyDescent="0.25">
      <c r="E166" s="3"/>
    </row>
    <row r="167" spans="5:14" customFormat="1" x14ac:dyDescent="0.25">
      <c r="E167" s="3"/>
    </row>
    <row r="168" spans="5:14" customFormat="1" x14ac:dyDescent="0.25">
      <c r="E168" s="3"/>
    </row>
    <row r="169" spans="5:14" customFormat="1" x14ac:dyDescent="0.25">
      <c r="E169" s="3"/>
    </row>
    <row r="170" spans="5:14" customFormat="1" x14ac:dyDescent="0.25">
      <c r="E170" s="3"/>
    </row>
    <row r="171" spans="5:14" customFormat="1" x14ac:dyDescent="0.25">
      <c r="E171" s="3"/>
    </row>
    <row r="172" spans="5:14" customFormat="1" x14ac:dyDescent="0.25">
      <c r="E172" s="3"/>
      <c r="J172" s="5"/>
      <c r="K172" s="5"/>
      <c r="L172" s="5"/>
      <c r="M172" s="5"/>
      <c r="N172" s="5"/>
    </row>
  </sheetData>
  <mergeCells count="6">
    <mergeCell ref="B8:B11"/>
    <mergeCell ref="F8:F11"/>
    <mergeCell ref="G8:G11"/>
    <mergeCell ref="F13:F17"/>
    <mergeCell ref="G13:G17"/>
    <mergeCell ref="B13:B17"/>
  </mergeCells>
  <phoneticPr fontId="1" type="noConversion"/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6.75" customWidth="1"/>
    <col min="3" max="3" width="21.625" customWidth="1"/>
    <col min="4" max="4" width="16.25" customWidth="1"/>
    <col min="5" max="6" width="13.25" customWidth="1"/>
    <col min="7" max="7" width="22.5" customWidth="1"/>
  </cols>
  <sheetData>
    <row r="1" spans="2:7" ht="46.5" customHeight="1" x14ac:dyDescent="0.25">
      <c r="B1" s="46" t="s">
        <v>31</v>
      </c>
      <c r="C1" s="4"/>
      <c r="D1" s="4"/>
      <c r="E1" s="4"/>
      <c r="F1" s="4"/>
      <c r="G1" s="4"/>
    </row>
    <row r="2" spans="2:7" ht="25.5" customHeight="1" x14ac:dyDescent="0.25">
      <c r="B2" s="2" t="s">
        <v>32</v>
      </c>
      <c r="C2" s="2" t="s">
        <v>17</v>
      </c>
      <c r="D2" s="2" t="s">
        <v>87</v>
      </c>
      <c r="E2" s="2" t="s">
        <v>88</v>
      </c>
      <c r="F2" s="2" t="s">
        <v>4</v>
      </c>
      <c r="G2" s="2" t="s">
        <v>89</v>
      </c>
    </row>
    <row r="3" spans="2:7" ht="16.5" customHeight="1" x14ac:dyDescent="0.25">
      <c r="B3" s="2" t="s">
        <v>33</v>
      </c>
      <c r="C3" s="2" t="s">
        <v>18</v>
      </c>
      <c r="D3" s="47">
        <v>40</v>
      </c>
      <c r="E3" s="47">
        <v>40</v>
      </c>
      <c r="F3" s="47">
        <f>預算詳細資料[[#This Row],[預估支出]]-預算詳細資料[[#This Row],[實際支出]]</f>
        <v>0</v>
      </c>
      <c r="G3" s="48">
        <f>預算詳細資料[[#This Row],[實際支出]]</f>
        <v>40</v>
      </c>
    </row>
    <row r="4" spans="2:7" ht="16.5" customHeight="1" x14ac:dyDescent="0.25">
      <c r="B4" s="2" t="s">
        <v>34</v>
      </c>
      <c r="C4" s="2" t="s">
        <v>18</v>
      </c>
      <c r="D4" s="47"/>
      <c r="E4" s="47"/>
      <c r="F4" s="47">
        <f>預算詳細資料[[#This Row],[預估支出]]-預算詳細資料[[#This Row],[實際支出]]</f>
        <v>0</v>
      </c>
      <c r="G4" s="48">
        <f>預算詳細資料[[#This Row],[實際支出]]</f>
        <v>0</v>
      </c>
    </row>
    <row r="5" spans="2:7" ht="16.5" customHeight="1" x14ac:dyDescent="0.25">
      <c r="B5" s="2" t="s">
        <v>35</v>
      </c>
      <c r="C5" s="2" t="s">
        <v>18</v>
      </c>
      <c r="D5" s="47"/>
      <c r="E5" s="47"/>
      <c r="F5" s="47">
        <f>預算詳細資料[[#This Row],[預估支出]]-預算詳細資料[[#This Row],[實際支出]]</f>
        <v>0</v>
      </c>
      <c r="G5" s="48">
        <f>預算詳細資料[[#This Row],[實際支出]]</f>
        <v>0</v>
      </c>
    </row>
    <row r="6" spans="2:7" ht="16.5" customHeight="1" x14ac:dyDescent="0.25">
      <c r="B6" s="2" t="s">
        <v>36</v>
      </c>
      <c r="C6" s="2" t="s">
        <v>18</v>
      </c>
      <c r="D6" s="47">
        <v>100</v>
      </c>
      <c r="E6" s="47">
        <v>100</v>
      </c>
      <c r="F6" s="47">
        <f>預算詳細資料[[#This Row],[預估支出]]-預算詳細資料[[#This Row],[實際支出]]</f>
        <v>0</v>
      </c>
      <c r="G6" s="48">
        <f>預算詳細資料[[#This Row],[實際支出]]</f>
        <v>100</v>
      </c>
    </row>
    <row r="7" spans="2:7" ht="16.5" customHeight="1" x14ac:dyDescent="0.25">
      <c r="B7" s="2" t="s">
        <v>37</v>
      </c>
      <c r="C7" s="2" t="s">
        <v>19</v>
      </c>
      <c r="D7" s="47">
        <v>50</v>
      </c>
      <c r="E7" s="47">
        <v>40</v>
      </c>
      <c r="F7" s="47">
        <f>預算詳細資料[[#This Row],[預估支出]]-預算詳細資料[[#This Row],[實際支出]]</f>
        <v>10</v>
      </c>
      <c r="G7" s="48">
        <f>預算詳細資料[[#This Row],[實際支出]]</f>
        <v>40</v>
      </c>
    </row>
    <row r="8" spans="2:7" ht="16.5" customHeight="1" x14ac:dyDescent="0.25">
      <c r="B8" s="2" t="s">
        <v>38</v>
      </c>
      <c r="C8" s="2" t="s">
        <v>19</v>
      </c>
      <c r="D8" s="47">
        <v>200</v>
      </c>
      <c r="E8" s="47">
        <v>150</v>
      </c>
      <c r="F8" s="47">
        <f>預算詳細資料[[#This Row],[預估支出]]-預算詳細資料[[#This Row],[實際支出]]</f>
        <v>50</v>
      </c>
      <c r="G8" s="48">
        <f>預算詳細資料[[#This Row],[實際支出]]</f>
        <v>150</v>
      </c>
    </row>
    <row r="9" spans="2:7" ht="16.5" customHeight="1" x14ac:dyDescent="0.25">
      <c r="B9" s="2" t="s">
        <v>39</v>
      </c>
      <c r="C9" s="2" t="s">
        <v>19</v>
      </c>
      <c r="D9" s="47">
        <v>50</v>
      </c>
      <c r="E9" s="47">
        <v>28</v>
      </c>
      <c r="F9" s="47">
        <f>預算詳細資料[[#This Row],[預估支出]]-預算詳細資料[[#This Row],[實際支出]]</f>
        <v>22</v>
      </c>
      <c r="G9" s="48">
        <f>預算詳細資料[[#This Row],[實際支出]]</f>
        <v>28</v>
      </c>
    </row>
    <row r="10" spans="2:7" ht="16.5" customHeight="1" x14ac:dyDescent="0.25">
      <c r="B10" s="2" t="s">
        <v>40</v>
      </c>
      <c r="C10" s="2" t="s">
        <v>19</v>
      </c>
      <c r="D10" s="47">
        <v>50</v>
      </c>
      <c r="E10" s="47">
        <v>30</v>
      </c>
      <c r="F10" s="47">
        <f>預算詳細資料[[#This Row],[預估支出]]-預算詳細資料[[#This Row],[實際支出]]</f>
        <v>20</v>
      </c>
      <c r="G10" s="48">
        <f>預算詳細資料[[#This Row],[實際支出]]</f>
        <v>30</v>
      </c>
    </row>
    <row r="11" spans="2:7" ht="16.5" customHeight="1" x14ac:dyDescent="0.25">
      <c r="B11" s="2" t="s">
        <v>41</v>
      </c>
      <c r="C11" s="2" t="s">
        <v>19</v>
      </c>
      <c r="D11" s="47">
        <v>0</v>
      </c>
      <c r="E11" s="47">
        <v>40</v>
      </c>
      <c r="F11" s="47">
        <f>預算詳細資料[[#This Row],[預估支出]]-預算詳細資料[[#This Row],[實際支出]]</f>
        <v>-40</v>
      </c>
      <c r="G11" s="48">
        <f>預算詳細資料[[#This Row],[實際支出]]</f>
        <v>40</v>
      </c>
    </row>
    <row r="12" spans="2:7" ht="16.5" customHeight="1" x14ac:dyDescent="0.25">
      <c r="B12" s="2" t="s">
        <v>42</v>
      </c>
      <c r="C12" s="2" t="s">
        <v>19</v>
      </c>
      <c r="D12" s="47">
        <v>20</v>
      </c>
      <c r="E12" s="47">
        <v>50</v>
      </c>
      <c r="F12" s="47">
        <f>預算詳細資料[[#This Row],[預估支出]]-預算詳細資料[[#This Row],[實際支出]]</f>
        <v>-30</v>
      </c>
      <c r="G12" s="48">
        <f>預算詳細資料[[#This Row],[實際支出]]</f>
        <v>50</v>
      </c>
    </row>
    <row r="13" spans="2:7" ht="16.5" customHeight="1" x14ac:dyDescent="0.25">
      <c r="B13" s="2" t="s">
        <v>43</v>
      </c>
      <c r="C13" s="2" t="s">
        <v>19</v>
      </c>
      <c r="D13" s="47">
        <v>30</v>
      </c>
      <c r="E13" s="47">
        <v>20</v>
      </c>
      <c r="F13" s="47">
        <f>預算詳細資料[[#This Row],[預估支出]]-預算詳細資料[[#This Row],[實際支出]]</f>
        <v>10</v>
      </c>
      <c r="G13" s="48">
        <f>預算詳細資料[[#This Row],[實際支出]]</f>
        <v>20</v>
      </c>
    </row>
    <row r="14" spans="2:7" ht="16.5" customHeight="1" x14ac:dyDescent="0.25">
      <c r="B14" s="2" t="s">
        <v>44</v>
      </c>
      <c r="C14" s="2" t="s">
        <v>20</v>
      </c>
      <c r="D14" s="47">
        <v>1000</v>
      </c>
      <c r="E14" s="47">
        <v>1200</v>
      </c>
      <c r="F14" s="47">
        <f>預算詳細資料[[#This Row],[預估支出]]-預算詳細資料[[#This Row],[實際支出]]</f>
        <v>-200</v>
      </c>
      <c r="G14" s="48">
        <f>預算詳細資料[[#This Row],[實際支出]]</f>
        <v>1200</v>
      </c>
    </row>
    <row r="15" spans="2:7" ht="16.5" customHeight="1" x14ac:dyDescent="0.25">
      <c r="B15" s="2" t="s">
        <v>45</v>
      </c>
      <c r="C15" s="2" t="s">
        <v>20</v>
      </c>
      <c r="D15" s="47">
        <v>100</v>
      </c>
      <c r="E15" s="47">
        <v>120</v>
      </c>
      <c r="F15" s="47">
        <f>預算詳細資料[[#This Row],[預估支出]]-預算詳細資料[[#This Row],[實際支出]]</f>
        <v>-20</v>
      </c>
      <c r="G15" s="48">
        <f>預算詳細資料[[#This Row],[實際支出]]</f>
        <v>120</v>
      </c>
    </row>
    <row r="16" spans="2:7" ht="16.5" customHeight="1" x14ac:dyDescent="0.25">
      <c r="B16" s="2" t="s">
        <v>46</v>
      </c>
      <c r="C16" s="2" t="s">
        <v>21</v>
      </c>
      <c r="D16" s="47">
        <v>75</v>
      </c>
      <c r="E16" s="47">
        <v>100</v>
      </c>
      <c r="F16" s="47">
        <f>預算詳細資料[[#This Row],[預估支出]]-預算詳細資料[[#This Row],[實際支出]]</f>
        <v>-25</v>
      </c>
      <c r="G16" s="48">
        <f>預算詳細資料[[#This Row],[實際支出]]</f>
        <v>100</v>
      </c>
    </row>
    <row r="17" spans="2:7" ht="16.5" customHeight="1" x14ac:dyDescent="0.25">
      <c r="B17" s="2" t="s">
        <v>47</v>
      </c>
      <c r="C17" s="2" t="s">
        <v>21</v>
      </c>
      <c r="D17" s="47">
        <v>25</v>
      </c>
      <c r="E17" s="47">
        <v>25</v>
      </c>
      <c r="F17" s="47">
        <f>預算詳細資料[[#This Row],[預估支出]]-預算詳細資料[[#This Row],[實際支出]]</f>
        <v>0</v>
      </c>
      <c r="G17" s="48">
        <f>預算詳細資料[[#This Row],[實際支出]]</f>
        <v>25</v>
      </c>
    </row>
    <row r="18" spans="2:7" ht="16.5" customHeight="1" x14ac:dyDescent="0.25">
      <c r="B18" s="2" t="s">
        <v>48</v>
      </c>
      <c r="C18" s="2" t="s">
        <v>21</v>
      </c>
      <c r="D18" s="47"/>
      <c r="E18" s="47"/>
      <c r="F18" s="47">
        <f>預算詳細資料[[#This Row],[預估支出]]-預算詳細資料[[#This Row],[實際支出]]</f>
        <v>0</v>
      </c>
      <c r="G18" s="48">
        <f>預算詳細資料[[#This Row],[實際支出]]</f>
        <v>0</v>
      </c>
    </row>
    <row r="19" spans="2:7" ht="16.5" customHeight="1" x14ac:dyDescent="0.25">
      <c r="B19" s="2" t="s">
        <v>49</v>
      </c>
      <c r="C19" s="2" t="s">
        <v>21</v>
      </c>
      <c r="D19" s="47"/>
      <c r="E19" s="47"/>
      <c r="F19" s="47">
        <f>預算詳細資料[[#This Row],[預估支出]]-預算詳細資料[[#This Row],[實際支出]]</f>
        <v>0</v>
      </c>
      <c r="G19" s="48">
        <f>預算詳細資料[[#This Row],[實際支出]]</f>
        <v>0</v>
      </c>
    </row>
    <row r="20" spans="2:7" ht="16.5" customHeight="1" x14ac:dyDescent="0.25">
      <c r="B20" s="2" t="s">
        <v>50</v>
      </c>
      <c r="C20" s="2" t="s">
        <v>22</v>
      </c>
      <c r="D20" s="47">
        <v>100</v>
      </c>
      <c r="E20" s="47">
        <v>100</v>
      </c>
      <c r="F20" s="47">
        <f>預算詳細資料[[#This Row],[預估支出]]-預算詳細資料[[#This Row],[實際支出]]</f>
        <v>0</v>
      </c>
      <c r="G20" s="48">
        <f>預算詳細資料[[#This Row],[實際支出]]</f>
        <v>100</v>
      </c>
    </row>
    <row r="21" spans="2:7" ht="16.5" customHeight="1" x14ac:dyDescent="0.25">
      <c r="B21" s="2" t="s">
        <v>51</v>
      </c>
      <c r="C21" s="2" t="s">
        <v>22</v>
      </c>
      <c r="D21" s="47">
        <v>45</v>
      </c>
      <c r="E21" s="47">
        <v>50</v>
      </c>
      <c r="F21" s="47">
        <f>預算詳細資料[[#This Row],[預估支出]]-預算詳細資料[[#This Row],[實際支出]]</f>
        <v>-5</v>
      </c>
      <c r="G21" s="48">
        <f>預算詳細資料[[#This Row],[實際支出]]</f>
        <v>50</v>
      </c>
    </row>
    <row r="22" spans="2:7" ht="16.5" customHeight="1" x14ac:dyDescent="0.25">
      <c r="B22" s="2" t="s">
        <v>52</v>
      </c>
      <c r="C22" s="2" t="s">
        <v>22</v>
      </c>
      <c r="D22" s="47">
        <v>300</v>
      </c>
      <c r="E22" s="47">
        <v>400</v>
      </c>
      <c r="F22" s="47">
        <f>預算詳細資料[[#This Row],[預估支出]]-預算詳細資料[[#This Row],[實際支出]]</f>
        <v>-100</v>
      </c>
      <c r="G22" s="48">
        <f>預算詳細資料[[#This Row],[實際支出]]</f>
        <v>400</v>
      </c>
    </row>
    <row r="23" spans="2:7" ht="16.5" customHeight="1" x14ac:dyDescent="0.25">
      <c r="B23" s="2" t="s">
        <v>53</v>
      </c>
      <c r="C23" s="2" t="s">
        <v>22</v>
      </c>
      <c r="D23" s="47">
        <v>200</v>
      </c>
      <c r="E23" s="47"/>
      <c r="F23" s="47">
        <f>預算詳細資料[[#This Row],[預估支出]]-預算詳細資料[[#This Row],[實際支出]]</f>
        <v>200</v>
      </c>
      <c r="G23" s="48">
        <f>預算詳細資料[[#This Row],[實際支出]]</f>
        <v>0</v>
      </c>
    </row>
    <row r="24" spans="2:7" ht="16.5" customHeight="1" x14ac:dyDescent="0.25">
      <c r="B24" s="2" t="s">
        <v>54</v>
      </c>
      <c r="C24" s="2" t="s">
        <v>22</v>
      </c>
      <c r="D24" s="47">
        <v>200</v>
      </c>
      <c r="E24" s="47">
        <v>150</v>
      </c>
      <c r="F24" s="47">
        <f>預算詳細資料[[#This Row],[預估支出]]-預算詳細資料[[#This Row],[實際支出]]</f>
        <v>50</v>
      </c>
      <c r="G24" s="48">
        <f>預算詳細資料[[#This Row],[實際支出]]</f>
        <v>150</v>
      </c>
    </row>
    <row r="25" spans="2:7" ht="16.5" customHeight="1" x14ac:dyDescent="0.25">
      <c r="B25" s="2" t="s">
        <v>55</v>
      </c>
      <c r="C25" s="2" t="s">
        <v>22</v>
      </c>
      <c r="D25" s="47">
        <v>1700</v>
      </c>
      <c r="E25" s="47">
        <v>1700</v>
      </c>
      <c r="F25" s="47">
        <f>預算詳細資料[[#This Row],[預估支出]]-預算詳細資料[[#This Row],[實際支出]]</f>
        <v>0</v>
      </c>
      <c r="G25" s="48">
        <f>預算詳細資料[[#This Row],[實際支出]]</f>
        <v>1700</v>
      </c>
    </row>
    <row r="26" spans="2:7" ht="16.5" customHeight="1" x14ac:dyDescent="0.25">
      <c r="B26" s="2" t="s">
        <v>56</v>
      </c>
      <c r="C26" s="2" t="s">
        <v>22</v>
      </c>
      <c r="D26" s="47"/>
      <c r="E26" s="47"/>
      <c r="F26" s="47">
        <f>預算詳細資料[[#This Row],[預估支出]]-預算詳細資料[[#This Row],[實際支出]]</f>
        <v>0</v>
      </c>
      <c r="G26" s="48">
        <f>預算詳細資料[[#This Row],[實際支出]]</f>
        <v>0</v>
      </c>
    </row>
    <row r="27" spans="2:7" ht="16.5" customHeight="1" x14ac:dyDescent="0.25">
      <c r="B27" s="2" t="s">
        <v>57</v>
      </c>
      <c r="C27" s="2" t="s">
        <v>22</v>
      </c>
      <c r="D27" s="47">
        <v>100</v>
      </c>
      <c r="E27" s="47">
        <v>100</v>
      </c>
      <c r="F27" s="47">
        <f>預算詳細資料[[#This Row],[預估支出]]-預算詳細資料[[#This Row],[實際支出]]</f>
        <v>0</v>
      </c>
      <c r="G27" s="48">
        <f>預算詳細資料[[#This Row],[實際支出]]</f>
        <v>100</v>
      </c>
    </row>
    <row r="28" spans="2:7" ht="16.5" customHeight="1" x14ac:dyDescent="0.25">
      <c r="B28" s="2" t="s">
        <v>58</v>
      </c>
      <c r="C28" s="2" t="s">
        <v>22</v>
      </c>
      <c r="D28" s="47">
        <v>60</v>
      </c>
      <c r="E28" s="47">
        <v>60</v>
      </c>
      <c r="F28" s="47">
        <f>預算詳細資料[[#This Row],[預估支出]]-預算詳細資料[[#This Row],[實際支出]]</f>
        <v>0</v>
      </c>
      <c r="G28" s="48">
        <f>預算詳細資料[[#This Row],[實際支出]]</f>
        <v>60</v>
      </c>
    </row>
    <row r="29" spans="2:7" ht="16.5" customHeight="1" x14ac:dyDescent="0.25">
      <c r="B29" s="2" t="s">
        <v>59</v>
      </c>
      <c r="C29" s="2" t="s">
        <v>22</v>
      </c>
      <c r="D29" s="47">
        <v>35</v>
      </c>
      <c r="E29" s="47">
        <v>39</v>
      </c>
      <c r="F29" s="47">
        <f>預算詳細資料[[#This Row],[預估支出]]-預算詳細資料[[#This Row],[實際支出]]</f>
        <v>-4</v>
      </c>
      <c r="G29" s="48">
        <f>預算詳細資料[[#This Row],[實際支出]]</f>
        <v>39</v>
      </c>
    </row>
    <row r="30" spans="2:7" ht="16.5" customHeight="1" x14ac:dyDescent="0.25">
      <c r="B30" s="2" t="s">
        <v>60</v>
      </c>
      <c r="C30" s="2" t="s">
        <v>22</v>
      </c>
      <c r="D30" s="47">
        <v>40</v>
      </c>
      <c r="E30" s="47">
        <v>55</v>
      </c>
      <c r="F30" s="47">
        <f>預算詳細資料[[#This Row],[預估支出]]-預算詳細資料[[#This Row],[實際支出]]</f>
        <v>-15</v>
      </c>
      <c r="G30" s="48">
        <f>預算詳細資料[[#This Row],[實際支出]]</f>
        <v>55</v>
      </c>
    </row>
    <row r="31" spans="2:7" ht="16.5" customHeight="1" x14ac:dyDescent="0.25">
      <c r="B31" s="2" t="s">
        <v>61</v>
      </c>
      <c r="C31" s="2" t="s">
        <v>22</v>
      </c>
      <c r="D31" s="47">
        <v>25</v>
      </c>
      <c r="E31" s="47">
        <v>22</v>
      </c>
      <c r="F31" s="47">
        <f>預算詳細資料[[#This Row],[預估支出]]-預算詳細資料[[#This Row],[實際支出]]</f>
        <v>3</v>
      </c>
      <c r="G31" s="48">
        <f>預算詳細資料[[#This Row],[實際支出]]</f>
        <v>22</v>
      </c>
    </row>
    <row r="32" spans="2:7" ht="16.5" customHeight="1" x14ac:dyDescent="0.25">
      <c r="B32" s="2" t="s">
        <v>62</v>
      </c>
      <c r="C32" s="2" t="s">
        <v>22</v>
      </c>
      <c r="D32" s="47">
        <v>25</v>
      </c>
      <c r="E32" s="47">
        <v>26</v>
      </c>
      <c r="F32" s="47">
        <f>預算詳細資料[[#This Row],[預估支出]]-預算詳細資料[[#This Row],[實際支出]]</f>
        <v>-1</v>
      </c>
      <c r="G32" s="48">
        <f>預算詳細資料[[#This Row],[實際支出]]</f>
        <v>26</v>
      </c>
    </row>
    <row r="33" spans="2:7" ht="16.5" customHeight="1" x14ac:dyDescent="0.25">
      <c r="B33" s="2" t="s">
        <v>63</v>
      </c>
      <c r="C33" s="2" t="s">
        <v>23</v>
      </c>
      <c r="D33" s="47">
        <v>400</v>
      </c>
      <c r="E33" s="47">
        <v>400</v>
      </c>
      <c r="F33" s="47">
        <f>預算詳細資料[[#This Row],[預估支出]]-預算詳細資料[[#This Row],[實際支出]]</f>
        <v>0</v>
      </c>
      <c r="G33" s="48">
        <f>預算詳細資料[[#This Row],[實際支出]]</f>
        <v>400</v>
      </c>
    </row>
    <row r="34" spans="2:7" ht="16.5" customHeight="1" x14ac:dyDescent="0.25">
      <c r="B34" s="2" t="s">
        <v>64</v>
      </c>
      <c r="C34" s="2" t="s">
        <v>23</v>
      </c>
      <c r="D34" s="47">
        <v>400</v>
      </c>
      <c r="E34" s="47">
        <v>400</v>
      </c>
      <c r="F34" s="47">
        <f>預算詳細資料[[#This Row],[預估支出]]-預算詳細資料[[#This Row],[實際支出]]</f>
        <v>0</v>
      </c>
      <c r="G34" s="48">
        <f>預算詳細資料[[#This Row],[實際支出]]</f>
        <v>400</v>
      </c>
    </row>
    <row r="35" spans="2:7" ht="16.5" customHeight="1" x14ac:dyDescent="0.25">
      <c r="B35" s="2" t="s">
        <v>65</v>
      </c>
      <c r="C35" s="2" t="s">
        <v>23</v>
      </c>
      <c r="D35" s="47">
        <v>100</v>
      </c>
      <c r="E35" s="47">
        <v>100</v>
      </c>
      <c r="F35" s="47">
        <f>預算詳細資料[[#This Row],[預估支出]]-預算詳細資料[[#This Row],[實際支出]]</f>
        <v>0</v>
      </c>
      <c r="G35" s="48">
        <f>預算詳細資料[[#This Row],[實際支出]]</f>
        <v>100</v>
      </c>
    </row>
    <row r="36" spans="2:7" ht="16.5" customHeight="1" x14ac:dyDescent="0.25">
      <c r="B36" s="2" t="s">
        <v>66</v>
      </c>
      <c r="C36" s="2" t="s">
        <v>24</v>
      </c>
      <c r="D36" s="47">
        <v>200</v>
      </c>
      <c r="E36" s="47">
        <v>200</v>
      </c>
      <c r="F36" s="47">
        <f>預算詳細資料[[#This Row],[預估支出]]-預算詳細資料[[#This Row],[實際支出]]</f>
        <v>0</v>
      </c>
      <c r="G36" s="48">
        <f>預算詳細資料[[#This Row],[實際支出]]</f>
        <v>200</v>
      </c>
    </row>
    <row r="37" spans="2:7" ht="16.5" customHeight="1" x14ac:dyDescent="0.25">
      <c r="B37" s="2" t="s">
        <v>67</v>
      </c>
      <c r="C37" s="2" t="s">
        <v>24</v>
      </c>
      <c r="D37" s="47"/>
      <c r="E37" s="47"/>
      <c r="F37" s="47">
        <f>預算詳細資料[[#This Row],[預估支出]]-預算詳細資料[[#This Row],[實際支出]]</f>
        <v>0</v>
      </c>
      <c r="G37" s="48">
        <f>預算詳細資料[[#This Row],[實際支出]]</f>
        <v>0</v>
      </c>
    </row>
    <row r="38" spans="2:7" ht="16.5" customHeight="1" x14ac:dyDescent="0.25">
      <c r="B38" s="2" t="s">
        <v>68</v>
      </c>
      <c r="C38" s="2" t="s">
        <v>24</v>
      </c>
      <c r="D38" s="47"/>
      <c r="E38" s="47"/>
      <c r="F38" s="47">
        <f>預算詳細資料[[#This Row],[預估支出]]-預算詳細資料[[#This Row],[實際支出]]</f>
        <v>0</v>
      </c>
      <c r="G38" s="48">
        <f>預算詳細資料[[#This Row],[實際支出]]</f>
        <v>0</v>
      </c>
    </row>
    <row r="39" spans="2:7" ht="16.5" customHeight="1" x14ac:dyDescent="0.25">
      <c r="B39" s="2" t="s">
        <v>69</v>
      </c>
      <c r="C39" s="2" t="s">
        <v>24</v>
      </c>
      <c r="D39" s="47"/>
      <c r="E39" s="47"/>
      <c r="F39" s="47">
        <f>預算詳細資料[[#This Row],[預估支出]]-預算詳細資料[[#This Row],[實際支出]]</f>
        <v>0</v>
      </c>
      <c r="G39" s="48">
        <f>預算詳細資料[[#This Row],[實際支出]]</f>
        <v>0</v>
      </c>
    </row>
    <row r="40" spans="2:7" ht="16.5" customHeight="1" x14ac:dyDescent="0.25">
      <c r="B40" s="2" t="s">
        <v>70</v>
      </c>
      <c r="C40" s="2" t="s">
        <v>24</v>
      </c>
      <c r="D40" s="47"/>
      <c r="E40" s="47"/>
      <c r="F40" s="47">
        <f>預算詳細資料[[#This Row],[預估支出]]-預算詳細資料[[#This Row],[實際支出]]</f>
        <v>0</v>
      </c>
      <c r="G40" s="48">
        <f>預算詳細資料[[#This Row],[實際支出]]</f>
        <v>0</v>
      </c>
    </row>
    <row r="41" spans="2:7" ht="16.5" customHeight="1" x14ac:dyDescent="0.25">
      <c r="B41" s="2" t="s">
        <v>71</v>
      </c>
      <c r="C41" s="2" t="s">
        <v>25</v>
      </c>
      <c r="D41" s="47">
        <v>150</v>
      </c>
      <c r="E41" s="47">
        <v>140</v>
      </c>
      <c r="F41" s="47">
        <f>預算詳細資料[[#This Row],[預估支出]]-預算詳細資料[[#This Row],[實際支出]]</f>
        <v>10</v>
      </c>
      <c r="G41" s="48">
        <f>預算詳細資料[[#This Row],[實際支出]]</f>
        <v>140</v>
      </c>
    </row>
    <row r="42" spans="2:7" ht="16.5" customHeight="1" x14ac:dyDescent="0.25">
      <c r="B42" s="2" t="s">
        <v>72</v>
      </c>
      <c r="C42" s="2" t="s">
        <v>25</v>
      </c>
      <c r="D42" s="47"/>
      <c r="E42" s="47"/>
      <c r="F42" s="47">
        <f>預算詳細資料[[#This Row],[預估支出]]-預算詳細資料[[#This Row],[實際支出]]</f>
        <v>0</v>
      </c>
      <c r="G42" s="48">
        <f>預算詳細資料[[#This Row],[實際支出]]</f>
        <v>0</v>
      </c>
    </row>
    <row r="43" spans="2:7" ht="16.5" customHeight="1" x14ac:dyDescent="0.25">
      <c r="B43" s="2" t="s">
        <v>73</v>
      </c>
      <c r="C43" s="2" t="s">
        <v>25</v>
      </c>
      <c r="D43" s="47"/>
      <c r="E43" s="47"/>
      <c r="F43" s="47">
        <f>預算詳細資料[[#This Row],[預估支出]]-預算詳細資料[[#This Row],[實際支出]]</f>
        <v>0</v>
      </c>
      <c r="G43" s="48">
        <f>預算詳細資料[[#This Row],[實際支出]]</f>
        <v>0</v>
      </c>
    </row>
    <row r="44" spans="2:7" ht="16.5" customHeight="1" x14ac:dyDescent="0.25">
      <c r="B44" s="2" t="s">
        <v>74</v>
      </c>
      <c r="C44" s="2" t="s">
        <v>25</v>
      </c>
      <c r="D44" s="47"/>
      <c r="E44" s="47"/>
      <c r="F44" s="47">
        <f>預算詳細資料[[#This Row],[預估支出]]-預算詳細資料[[#This Row],[實際支出]]</f>
        <v>0</v>
      </c>
      <c r="G44" s="48">
        <f>預算詳細資料[[#This Row],[實際支出]]</f>
        <v>0</v>
      </c>
    </row>
    <row r="45" spans="2:7" ht="16.5" customHeight="1" x14ac:dyDescent="0.25">
      <c r="B45" s="2" t="s">
        <v>34</v>
      </c>
      <c r="C45" s="2" t="s">
        <v>25</v>
      </c>
      <c r="D45" s="47"/>
      <c r="E45" s="47"/>
      <c r="F45" s="47">
        <f>預算詳細資料[[#This Row],[預估支出]]-預算詳細資料[[#This Row],[實際支出]]</f>
        <v>0</v>
      </c>
      <c r="G45" s="48">
        <f>預算詳細資料[[#This Row],[實際支出]]</f>
        <v>0</v>
      </c>
    </row>
    <row r="46" spans="2:7" ht="16.5" customHeight="1" x14ac:dyDescent="0.25">
      <c r="B46" s="2" t="s">
        <v>20</v>
      </c>
      <c r="C46" s="2" t="s">
        <v>26</v>
      </c>
      <c r="D46" s="47">
        <v>150</v>
      </c>
      <c r="E46" s="47">
        <v>75</v>
      </c>
      <c r="F46" s="47">
        <f>預算詳細資料[[#This Row],[預估支出]]-預算詳細資料[[#This Row],[實際支出]]</f>
        <v>75</v>
      </c>
      <c r="G46" s="48">
        <f>預算詳細資料[[#This Row],[實際支出]]</f>
        <v>75</v>
      </c>
    </row>
    <row r="47" spans="2:7" ht="16.5" customHeight="1" x14ac:dyDescent="0.25">
      <c r="B47" s="2" t="s">
        <v>75</v>
      </c>
      <c r="C47" s="2" t="s">
        <v>26</v>
      </c>
      <c r="D47" s="47">
        <v>20</v>
      </c>
      <c r="E47" s="47">
        <v>25</v>
      </c>
      <c r="F47" s="47">
        <f>預算詳細資料[[#This Row],[預估支出]]-預算詳細資料[[#This Row],[實際支出]]</f>
        <v>-5</v>
      </c>
      <c r="G47" s="48">
        <f>預算詳細資料[[#This Row],[實際支出]]</f>
        <v>25</v>
      </c>
    </row>
    <row r="48" spans="2:7" ht="16.5" customHeight="1" x14ac:dyDescent="0.25">
      <c r="B48" s="2" t="s">
        <v>34</v>
      </c>
      <c r="C48" s="2" t="s">
        <v>26</v>
      </c>
      <c r="D48" s="47"/>
      <c r="E48" s="47"/>
      <c r="F48" s="47">
        <f>預算詳細資料[[#This Row],[預估支出]]-預算詳細資料[[#This Row],[實際支出]]</f>
        <v>0</v>
      </c>
      <c r="G48" s="48">
        <f>預算詳細資料[[#This Row],[實際支出]]</f>
        <v>0</v>
      </c>
    </row>
    <row r="49" spans="2:7" ht="16.5" customHeight="1" x14ac:dyDescent="0.25">
      <c r="B49" s="2" t="s">
        <v>76</v>
      </c>
      <c r="C49" s="2" t="s">
        <v>26</v>
      </c>
      <c r="D49" s="47"/>
      <c r="E49" s="47"/>
      <c r="F49" s="47">
        <f>預算詳細資料[[#This Row],[預估支出]]-預算詳細資料[[#This Row],[實際支出]]</f>
        <v>0</v>
      </c>
      <c r="G49" s="48">
        <f>預算詳細資料[[#This Row],[實際支出]]</f>
        <v>0</v>
      </c>
    </row>
    <row r="50" spans="2:7" ht="16.5" customHeight="1" x14ac:dyDescent="0.25">
      <c r="B50" s="2" t="s">
        <v>77</v>
      </c>
      <c r="C50" s="2" t="s">
        <v>27</v>
      </c>
      <c r="D50" s="47">
        <v>200</v>
      </c>
      <c r="E50" s="47">
        <v>200</v>
      </c>
      <c r="F50" s="47">
        <f>預算詳細資料[[#This Row],[預估支出]]-預算詳細資料[[#This Row],[實際支出]]</f>
        <v>0</v>
      </c>
      <c r="G50" s="48">
        <f>預算詳細資料[[#This Row],[實際支出]]</f>
        <v>200</v>
      </c>
    </row>
    <row r="51" spans="2:7" ht="16.5" customHeight="1" x14ac:dyDescent="0.25">
      <c r="B51" s="2" t="s">
        <v>78</v>
      </c>
      <c r="C51" s="2" t="s">
        <v>27</v>
      </c>
      <c r="D51" s="47"/>
      <c r="E51" s="47"/>
      <c r="F51" s="47">
        <f>預算詳細資料[[#This Row],[預估支出]]-預算詳細資料[[#This Row],[實際支出]]</f>
        <v>0</v>
      </c>
      <c r="G51" s="48">
        <f>預算詳細資料[[#This Row],[實際支出]]</f>
        <v>0</v>
      </c>
    </row>
    <row r="52" spans="2:7" ht="16.5" customHeight="1" x14ac:dyDescent="0.25">
      <c r="B52" s="2" t="s">
        <v>79</v>
      </c>
      <c r="C52" s="2" t="s">
        <v>28</v>
      </c>
      <c r="D52" s="47">
        <v>300</v>
      </c>
      <c r="E52" s="47">
        <v>300</v>
      </c>
      <c r="F52" s="47">
        <f>預算詳細資料[[#This Row],[預估支出]]-預算詳細資料[[#This Row],[實際支出]]</f>
        <v>0</v>
      </c>
      <c r="G52" s="48">
        <f>預算詳細資料[[#This Row],[實際支出]]</f>
        <v>300</v>
      </c>
    </row>
    <row r="53" spans="2:7" ht="16.5" customHeight="1" x14ac:dyDescent="0.25">
      <c r="B53" s="2" t="s">
        <v>80</v>
      </c>
      <c r="C53" s="2" t="s">
        <v>28</v>
      </c>
      <c r="D53" s="47"/>
      <c r="E53" s="47"/>
      <c r="F53" s="47">
        <f>預算詳細資料[[#This Row],[預估支出]]-預算詳細資料[[#This Row],[實際支出]]</f>
        <v>0</v>
      </c>
      <c r="G53" s="48">
        <f>預算詳細資料[[#This Row],[實際支出]]</f>
        <v>0</v>
      </c>
    </row>
    <row r="54" spans="2:7" ht="16.5" customHeight="1" x14ac:dyDescent="0.25">
      <c r="B54" s="2" t="s">
        <v>81</v>
      </c>
      <c r="C54" s="2" t="s">
        <v>28</v>
      </c>
      <c r="D54" s="47"/>
      <c r="E54" s="47"/>
      <c r="F54" s="47">
        <f>預算詳細資料[[#This Row],[預估支出]]-預算詳細資料[[#This Row],[實際支出]]</f>
        <v>0</v>
      </c>
      <c r="G54" s="48">
        <f>預算詳細資料[[#This Row],[實際支出]]</f>
        <v>0</v>
      </c>
    </row>
    <row r="55" spans="2:7" ht="16.5" customHeight="1" x14ac:dyDescent="0.25">
      <c r="B55" s="2" t="s">
        <v>82</v>
      </c>
      <c r="C55" s="2" t="s">
        <v>29</v>
      </c>
      <c r="D55" s="47">
        <v>100</v>
      </c>
      <c r="E55" s="47">
        <v>150</v>
      </c>
      <c r="F55" s="47">
        <f>預算詳細資料[[#This Row],[預估支出]]-預算詳細資料[[#This Row],[實際支出]]</f>
        <v>-50</v>
      </c>
      <c r="G55" s="48">
        <f>預算詳細資料[[#This Row],[實際支出]]</f>
        <v>150</v>
      </c>
    </row>
    <row r="56" spans="2:7" ht="16.5" customHeight="1" x14ac:dyDescent="0.25">
      <c r="B56" s="2" t="s">
        <v>83</v>
      </c>
      <c r="C56" s="2" t="s">
        <v>29</v>
      </c>
      <c r="D56" s="47">
        <v>450</v>
      </c>
      <c r="E56" s="47">
        <v>400</v>
      </c>
      <c r="F56" s="47">
        <f>預算詳細資料[[#This Row],[預估支出]]-預算詳細資料[[#This Row],[實際支出]]</f>
        <v>50</v>
      </c>
      <c r="G56" s="48">
        <f>預算詳細資料[[#This Row],[實際支出]]</f>
        <v>400</v>
      </c>
    </row>
    <row r="57" spans="2:7" ht="16.5" customHeight="1" x14ac:dyDescent="0.25">
      <c r="B57" s="2" t="s">
        <v>23</v>
      </c>
      <c r="C57" s="2" t="s">
        <v>29</v>
      </c>
      <c r="D57" s="47">
        <v>300</v>
      </c>
      <c r="E57" s="47">
        <v>300</v>
      </c>
      <c r="F57" s="47">
        <f>預算詳細資料[[#This Row],[預估支出]]-預算詳細資料[[#This Row],[實際支出]]</f>
        <v>0</v>
      </c>
      <c r="G57" s="48">
        <f>預算詳細資料[[#This Row],[實際支出]]</f>
        <v>300</v>
      </c>
    </row>
    <row r="58" spans="2:7" ht="16.5" customHeight="1" x14ac:dyDescent="0.25">
      <c r="B58" s="2" t="s">
        <v>84</v>
      </c>
      <c r="C58" s="2" t="s">
        <v>29</v>
      </c>
      <c r="D58" s="47">
        <v>25</v>
      </c>
      <c r="E58" s="47">
        <v>25</v>
      </c>
      <c r="F58" s="47">
        <f>預算詳細資料[[#This Row],[預估支出]]-預算詳細資料[[#This Row],[實際支出]]</f>
        <v>0</v>
      </c>
      <c r="G58" s="48">
        <f>預算詳細資料[[#This Row],[實際支出]]</f>
        <v>25</v>
      </c>
    </row>
    <row r="59" spans="2:7" ht="16.5" customHeight="1" x14ac:dyDescent="0.25">
      <c r="B59" s="2" t="s">
        <v>54</v>
      </c>
      <c r="C59" s="2" t="s">
        <v>29</v>
      </c>
      <c r="D59" s="47">
        <v>100</v>
      </c>
      <c r="E59" s="47">
        <v>50</v>
      </c>
      <c r="F59" s="47">
        <f>預算詳細資料[[#This Row],[預估支出]]-預算詳細資料[[#This Row],[實際支出]]</f>
        <v>50</v>
      </c>
      <c r="G59" s="48">
        <f>預算詳細資料[[#This Row],[實際支出]]</f>
        <v>50</v>
      </c>
    </row>
    <row r="60" spans="2:7" ht="16.5" customHeight="1" x14ac:dyDescent="0.25">
      <c r="B60" s="2" t="s">
        <v>85</v>
      </c>
      <c r="C60" s="2" t="s">
        <v>29</v>
      </c>
      <c r="D60" s="47"/>
      <c r="E60" s="47"/>
      <c r="F60" s="47">
        <f>預算詳細資料[[#This Row],[預估支出]]-預算詳細資料[[#This Row],[實際支出]]</f>
        <v>0</v>
      </c>
      <c r="G60" s="48">
        <f>預算詳細資料[[#This Row],[實際支出]]</f>
        <v>0</v>
      </c>
    </row>
    <row r="61" spans="2:7" ht="16.5" customHeight="1" x14ac:dyDescent="0.25">
      <c r="B61" s="2" t="s">
        <v>86</v>
      </c>
      <c r="C61" s="2" t="s">
        <v>29</v>
      </c>
      <c r="D61" s="47">
        <v>450</v>
      </c>
      <c r="E61" s="47">
        <v>450</v>
      </c>
      <c r="F61" s="47">
        <f>預算詳細資料[[#This Row],[預估支出]]-預算詳細資料[[#This Row],[實際支出]]</f>
        <v>0</v>
      </c>
      <c r="G61" s="48">
        <f>預算詳細資料[[#This Row],[實際支出]]</f>
        <v>450</v>
      </c>
    </row>
    <row r="62" spans="2:7" ht="16.5" customHeight="1" x14ac:dyDescent="0.25">
      <c r="B62" t="s">
        <v>98</v>
      </c>
      <c r="D62" s="40">
        <f>SUBTOTAL(109,預算詳細資料[預估支出])</f>
        <v>7915</v>
      </c>
      <c r="E62" s="40">
        <f>SUBTOTAL(109,預算詳細資料[實際支出])</f>
        <v>7860</v>
      </c>
      <c r="F62" s="40">
        <f>SUBTOTAL(109,預算詳細資料[差額])</f>
        <v>55</v>
      </c>
      <c r="G62" s="3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phoneticPr fontId="1" type="noConversion"/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06" priority="15">
      <formula>F3&lt;0</formula>
    </cfRule>
  </conditionalFormatting>
  <dataValidations count="1">
    <dataValidation type="list" allowBlank="1" showInputMessage="1" showErrorMessage="1" errorTitle="無效的資料" error="如果您需要將新的類別新增到此清單，可以將新的清單項目新增到 [查閱清單] 工作表上的 [預算類別查閱] 欄中。" sqref="C3:C61" xr:uid="{00000000-0002-0000-0100-000000000000}">
      <formula1>預算類別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0" customWidth="1"/>
    <col min="3" max="3" width="13.625" customWidth="1"/>
    <col min="4" max="4" width="4.625" customWidth="1"/>
    <col min="5" max="5" width="30" customWidth="1"/>
  </cols>
  <sheetData>
    <row r="1" spans="2:5" ht="23.25" customHeight="1" x14ac:dyDescent="0.25">
      <c r="B1" s="49" t="s">
        <v>90</v>
      </c>
      <c r="E1" s="49" t="s">
        <v>91</v>
      </c>
    </row>
    <row r="2" spans="2:5" x14ac:dyDescent="0.25">
      <c r="B2" s="50" t="s">
        <v>17</v>
      </c>
      <c r="C2" s="51" t="s">
        <v>93</v>
      </c>
      <c r="E2" s="51" t="s">
        <v>92</v>
      </c>
    </row>
    <row r="3" spans="2:5" ht="16.5" customHeight="1" x14ac:dyDescent="0.25">
      <c r="B3" s="1" t="s">
        <v>18</v>
      </c>
      <c r="C3" s="3">
        <v>140</v>
      </c>
      <c r="E3" t="s">
        <v>18</v>
      </c>
    </row>
    <row r="4" spans="2:5" ht="16.5" customHeight="1" x14ac:dyDescent="0.25">
      <c r="B4" s="1" t="s">
        <v>19</v>
      </c>
      <c r="C4" s="3">
        <v>358</v>
      </c>
      <c r="E4" t="s">
        <v>29</v>
      </c>
    </row>
    <row r="5" spans="2:5" ht="16.5" customHeight="1" x14ac:dyDescent="0.25">
      <c r="B5" s="1" t="s">
        <v>20</v>
      </c>
      <c r="C5" s="3">
        <v>1320</v>
      </c>
      <c r="E5" t="s">
        <v>22</v>
      </c>
    </row>
    <row r="6" spans="2:5" ht="16.5" customHeight="1" x14ac:dyDescent="0.25">
      <c r="B6" s="1" t="s">
        <v>21</v>
      </c>
      <c r="C6" s="3">
        <v>125</v>
      </c>
      <c r="E6" t="s">
        <v>23</v>
      </c>
    </row>
    <row r="7" spans="2:5" ht="16.5" customHeight="1" x14ac:dyDescent="0.25">
      <c r="B7" s="1" t="s">
        <v>22</v>
      </c>
      <c r="C7" s="3">
        <v>2702</v>
      </c>
      <c r="E7" t="s">
        <v>20</v>
      </c>
    </row>
    <row r="8" spans="2:5" ht="16.5" customHeight="1" x14ac:dyDescent="0.25">
      <c r="B8" s="1" t="s">
        <v>23</v>
      </c>
      <c r="C8" s="3">
        <v>900</v>
      </c>
      <c r="E8" t="s">
        <v>25</v>
      </c>
    </row>
    <row r="9" spans="2:5" ht="16.5" customHeight="1" x14ac:dyDescent="0.25">
      <c r="B9" s="1" t="s">
        <v>24</v>
      </c>
      <c r="C9" s="3">
        <v>200</v>
      </c>
      <c r="E9" t="s">
        <v>19</v>
      </c>
    </row>
    <row r="10" spans="2:5" ht="16.5" customHeight="1" x14ac:dyDescent="0.25">
      <c r="B10" s="1" t="s">
        <v>25</v>
      </c>
      <c r="C10" s="3">
        <v>140</v>
      </c>
      <c r="E10" t="s">
        <v>28</v>
      </c>
    </row>
    <row r="11" spans="2:5" ht="16.5" customHeight="1" x14ac:dyDescent="0.25">
      <c r="B11" s="1" t="s">
        <v>26</v>
      </c>
      <c r="C11" s="3">
        <v>100</v>
      </c>
      <c r="E11" t="s">
        <v>24</v>
      </c>
    </row>
    <row r="12" spans="2:5" ht="16.5" customHeight="1" x14ac:dyDescent="0.25">
      <c r="B12" s="1" t="s">
        <v>27</v>
      </c>
      <c r="C12" s="3">
        <v>200</v>
      </c>
      <c r="E12" t="s">
        <v>27</v>
      </c>
    </row>
    <row r="13" spans="2:5" ht="16.5" customHeight="1" x14ac:dyDescent="0.25">
      <c r="B13" s="1" t="s">
        <v>28</v>
      </c>
      <c r="C13" s="3">
        <v>300</v>
      </c>
      <c r="E13" t="s">
        <v>26</v>
      </c>
    </row>
    <row r="14" spans="2:5" ht="16.5" customHeight="1" x14ac:dyDescent="0.25">
      <c r="B14" s="1" t="s">
        <v>29</v>
      </c>
      <c r="C14" s="3">
        <v>1375</v>
      </c>
      <c r="E14" t="s">
        <v>21</v>
      </c>
    </row>
    <row r="15" spans="2:5" ht="16.5" customHeight="1" x14ac:dyDescent="0.25">
      <c r="B15" s="1" t="s">
        <v>30</v>
      </c>
      <c r="C15" s="3">
        <v>7860</v>
      </c>
    </row>
  </sheetData>
  <phoneticPr fontId="1" type="noConversion"/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每月預算表</vt:lpstr>
      <vt:lpstr>每月支出</vt:lpstr>
      <vt:lpstr>其他資料</vt:lpstr>
      <vt:lpstr>每月支出!Print_Titles</vt:lpstr>
      <vt:lpstr>每月預算表!Print_Titles</vt:lpstr>
      <vt:lpstr>預算類別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2019-06-05T06:15:14Z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