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zh-TW\"/>
    </mc:Choice>
  </mc:AlternateContent>
  <bookViews>
    <workbookView xWindow="0" yWindow="0" windowWidth="21600" windowHeight="9510" xr2:uid="{00000000-000D-0000-FFFF-FFFF00000000}"/>
  </bookViews>
  <sheets>
    <sheet name="現金流量" sheetId="1" r:id="rId1"/>
    <sheet name="月收入" sheetId="4" r:id="rId2"/>
    <sheet name="月支出" sheetId="3" r:id="rId3"/>
  </sheets>
  <definedNames>
    <definedName name="_xlnm.Print_Titles" localSheetId="2">月支出!$1:$1</definedName>
    <definedName name="_xlnm.Print_Titles" localSheetId="1">月收入!$1:$1</definedName>
    <definedName name="_xlnm.Print_Titles" localSheetId="0">現金流量!$5:$5</definedName>
    <definedName name="標題_​​1">現金流量[[#Headers],[現金流量]]</definedName>
    <definedName name="標題_2">收入[[#Headers],[月收入]]</definedName>
    <definedName name="標題_3">支出[[#Headers],[月支出]]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C22" i="3"/>
  <c r="E15" i="3"/>
  <c r="E16" i="3"/>
  <c r="E17" i="3"/>
  <c r="E18" i="3"/>
  <c r="E19" i="3"/>
  <c r="E20" i="3"/>
  <c r="E21" i="3"/>
  <c r="E3" i="3"/>
  <c r="E4" i="3"/>
  <c r="E5" i="3"/>
  <c r="E6" i="3"/>
  <c r="E7" i="3"/>
  <c r="E8" i="3"/>
  <c r="E9" i="3"/>
  <c r="E10" i="3"/>
  <c r="E11" i="3"/>
  <c r="E12" i="3"/>
  <c r="E13" i="3"/>
  <c r="E14" i="3"/>
  <c r="E2" i="3"/>
  <c r="E22" i="3" s="1"/>
  <c r="D5" i="4"/>
  <c r="C5" i="4"/>
  <c r="E3" i="4" l="1"/>
  <c r="E4" i="4"/>
  <c r="E2" i="4"/>
  <c r="E7" i="1"/>
  <c r="D7" i="1"/>
  <c r="C7" i="1"/>
  <c r="D6" i="1"/>
  <c r="C6" i="1"/>
  <c r="E5" i="4" l="1"/>
  <c r="E6" i="1" s="1"/>
  <c r="C8" i="1"/>
  <c r="D8" i="1"/>
  <c r="E8" i="1" l="1"/>
</calcChain>
</file>

<file path=xl/sharedStrings.xml><?xml version="1.0" encoding="utf-8"?>
<sst xmlns="http://schemas.openxmlformats.org/spreadsheetml/2006/main" count="43" uniqueCount="35">
  <si>
    <t>月份</t>
  </si>
  <si>
    <t>年份</t>
  </si>
  <si>
    <t>當月家庭預算</t>
  </si>
  <si>
    <t>現金流量</t>
  </si>
  <si>
    <t>收入總額</t>
  </si>
  <si>
    <t>支出總額</t>
  </si>
  <si>
    <t>現金總額</t>
  </si>
  <si>
    <t>預計</t>
  </si>
  <si>
    <t>實際</t>
  </si>
  <si>
    <t>差異</t>
  </si>
  <si>
    <t>月收入</t>
  </si>
  <si>
    <t>收入 1</t>
  </si>
  <si>
    <t>收入 2</t>
  </si>
  <si>
    <t>其他收入</t>
  </si>
  <si>
    <t>月支出</t>
  </si>
  <si>
    <t>住宅</t>
  </si>
  <si>
    <t>雜貨</t>
  </si>
  <si>
    <t>電話</t>
  </si>
  <si>
    <t>電費 / 瓦斯</t>
  </si>
  <si>
    <t>水費 / 汙水處理 / 垃圾</t>
  </si>
  <si>
    <t>有線電視</t>
  </si>
  <si>
    <t>網際網路</t>
  </si>
  <si>
    <t>保養 / 維修</t>
  </si>
  <si>
    <t>托兒</t>
  </si>
  <si>
    <t>學費</t>
  </si>
  <si>
    <t>寵物</t>
  </si>
  <si>
    <t>交通</t>
  </si>
  <si>
    <t>個人保健</t>
  </si>
  <si>
    <t>保險</t>
  </si>
  <si>
    <t>信用卡</t>
  </si>
  <si>
    <t>貸款</t>
  </si>
  <si>
    <t>稅金</t>
  </si>
  <si>
    <t>禮物 / 慈善</t>
  </si>
  <si>
    <t>儲蓄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</si>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</sst>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&quot;$&quot;#,##0"/>
    <numFmt numFmtId="180" formatCode="&quot;NT$&quot;#,##0"/>
    <numFmt numFmtId="181" formatCode="&quot;NT$&quot;#,##0.00"/>
  </numFmts>
  <fonts count="17" x14ac:knownFonts="1">
    <font>
      <sz val="11"/>
      <color theme="1" tint="0.34998626667073579"/>
      <name val="Microsoft JhengHei UI"/>
      <family val="2"/>
      <charset val="136"/>
    </font>
    <font>
      <b/>
      <sz val="11"/>
      <color theme="1"/>
      <name val="微軟正黑體"/>
      <family val="2"/>
      <scheme val="minor"/>
    </font>
    <font>
      <sz val="11"/>
      <color theme="1" tint="0.34998626667073579"/>
      <name val="微軟正黑體"/>
      <family val="2"/>
      <scheme val="minor"/>
    </font>
    <font>
      <b/>
      <sz val="11"/>
      <color theme="4"/>
      <name val="微軟正黑體"/>
      <family val="2"/>
      <scheme val="major"/>
    </font>
    <font>
      <u/>
      <sz val="11"/>
      <color theme="1" tint="0.34998626667073579"/>
      <name val="微軟正黑體"/>
      <family val="2"/>
      <scheme val="minor"/>
    </font>
    <font>
      <b/>
      <sz val="11"/>
      <color theme="5" tint="-0.24994659260841701"/>
      <name val="微軟正黑體"/>
      <family val="2"/>
      <scheme val="major"/>
    </font>
    <font>
      <b/>
      <sz val="11"/>
      <color theme="7" tint="-0.24994659260841701"/>
      <name val="微軟正黑體"/>
      <family val="2"/>
      <scheme val="major"/>
    </font>
    <font>
      <sz val="9"/>
      <name val="微軟正黑體"/>
      <family val="3"/>
      <charset val="136"/>
      <scheme val="minor"/>
    </font>
    <font>
      <sz val="11"/>
      <color theme="1" tint="0.34998626667073579"/>
      <name val="Microsoft JhengHei UI"/>
      <family val="2"/>
      <charset val="136"/>
    </font>
    <font>
      <sz val="24"/>
      <color theme="6"/>
      <name val="Microsoft JhengHei UI"/>
      <family val="2"/>
      <charset val="136"/>
    </font>
    <font>
      <b/>
      <sz val="56"/>
      <color theme="6"/>
      <name val="Microsoft JhengHei UI"/>
      <family val="2"/>
      <charset val="136"/>
    </font>
    <font>
      <i/>
      <sz val="16"/>
      <color theme="1" tint="0.34998626667073579"/>
      <name val="Microsoft JhengHei UI"/>
      <family val="2"/>
      <charset val="136"/>
    </font>
    <font>
      <b/>
      <sz val="11"/>
      <color theme="4"/>
      <name val="Microsoft JhengHei UI"/>
      <family val="2"/>
      <charset val="136"/>
    </font>
    <font>
      <b/>
      <sz val="11"/>
      <color theme="5" tint="-0.24994659260841701"/>
      <name val="Microsoft JhengHei UI"/>
      <family val="2"/>
      <charset val="136"/>
    </font>
    <font>
      <b/>
      <sz val="11"/>
      <color theme="7" tint="-0.24994659260841701"/>
      <name val="Microsoft JhengHei UI"/>
      <family val="2"/>
      <charset val="136"/>
    </font>
    <font>
      <sz val="11"/>
      <color theme="4"/>
      <name val="Microsoft JhengHei UI"/>
      <family val="2"/>
      <charset val="136"/>
    </font>
    <font>
      <sz val="11"/>
      <color theme="1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11" fillId="0" borderId="0" applyNumberFormat="0" applyFill="0" applyBorder="0" applyProtection="0">
      <alignment horizontal="left" vertical="top"/>
    </xf>
    <xf numFmtId="0" fontId="9" fillId="0" borderId="0" applyNumberFormat="0" applyFill="0" applyProtection="0">
      <alignment horizontal="left"/>
    </xf>
    <xf numFmtId="0" fontId="10" fillId="0" borderId="0" applyNumberFormat="0" applyFill="0" applyProtection="0">
      <alignment horizontal="left" vertical="center"/>
    </xf>
    <xf numFmtId="0" fontId="13" fillId="0" borderId="0" applyNumberFormat="0" applyFill="0" applyBorder="0" applyProtection="0">
      <alignment horizontal="right" vertical="center" indent="2"/>
    </xf>
    <xf numFmtId="0" fontId="12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0" fontId="8" fillId="0" borderId="0" applyFill="0" applyBorder="0" applyProtection="0">
      <alignment horizontal="right" vertical="center" indent="2"/>
    </xf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180" fontId="15" fillId="0" borderId="0" applyFill="0" applyBorder="0">
      <alignment horizontal="right" vertical="center" indent="2"/>
    </xf>
    <xf numFmtId="0" fontId="14" fillId="0" borderId="0" applyNumberFormat="0" applyFill="0" applyBorder="0">
      <alignment horizontal="right" vertical="center" indent="2"/>
    </xf>
    <xf numFmtId="0" fontId="2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181" fontId="15" fillId="0" borderId="0" applyFill="0" applyBorder="0">
      <alignment horizontal="right" vertical="center" indent="2"/>
    </xf>
  </cellStyleXfs>
  <cellXfs count="42">
    <xf numFmtId="0" fontId="0" fillId="0" borderId="0" xfId="0">
      <alignment vertical="center" wrapText="1"/>
    </xf>
    <xf numFmtId="0" fontId="0" fillId="0" borderId="0" xfId="0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180" fontId="15" fillId="0" borderId="0" xfId="13">
      <alignment horizontal="right" vertical="center" indent="2"/>
    </xf>
    <xf numFmtId="179" fontId="15" fillId="0" borderId="0" xfId="13" applyNumberFormat="1" applyFill="1" applyBorder="1">
      <alignment horizontal="right" vertical="center" indent="2"/>
    </xf>
    <xf numFmtId="180" fontId="0" fillId="0" borderId="0" xfId="9" applyFont="1">
      <alignment horizontal="right" vertical="center" indent="2"/>
    </xf>
    <xf numFmtId="0" fontId="0" fillId="0" borderId="0" xfId="0" applyFont="1" applyFill="1" applyBorder="1">
      <alignment vertical="center" wrapText="1"/>
    </xf>
    <xf numFmtId="180" fontId="5" fillId="0" borderId="0" xfId="9" applyFont="1" applyFill="1" applyBorder="1">
      <alignment horizontal="right" vertical="center" indent="2"/>
    </xf>
    <xf numFmtId="180" fontId="3" fillId="0" borderId="0" xfId="9" applyFont="1" applyFill="1" applyBorder="1">
      <alignment horizontal="right" vertical="center" indent="2"/>
    </xf>
    <xf numFmtId="180" fontId="6" fillId="0" borderId="0" xfId="9" applyFont="1" applyFill="1" applyBorder="1">
      <alignment horizontal="right" vertical="center" indent="2"/>
    </xf>
    <xf numFmtId="180" fontId="0" fillId="0" borderId="0" xfId="9" applyNumberFormat="1" applyFont="1" applyFill="1" applyBorder="1">
      <alignment horizontal="right" vertical="center" indent="2"/>
    </xf>
    <xf numFmtId="180" fontId="3" fillId="0" borderId="0" xfId="9" applyNumberFormat="1" applyFont="1" applyFill="1" applyBorder="1">
      <alignment horizontal="right" vertical="center" indent="2"/>
    </xf>
    <xf numFmtId="180" fontId="5" fillId="0" borderId="0" xfId="9" applyNumberFormat="1" applyFont="1" applyFill="1" applyBorder="1">
      <alignment horizontal="right" vertical="center" indent="2"/>
    </xf>
    <xf numFmtId="180" fontId="0" fillId="0" borderId="0" xfId="9" applyNumberFormat="1" applyFont="1">
      <alignment horizontal="right" vertical="center" indent="2"/>
    </xf>
    <xf numFmtId="0" fontId="0" fillId="0" borderId="0" xfId="0" applyFont="1">
      <alignment vertical="center" wrapText="1"/>
    </xf>
    <xf numFmtId="0" fontId="8" fillId="0" borderId="0" xfId="0" applyFont="1">
      <alignment vertical="center" wrapText="1"/>
    </xf>
    <xf numFmtId="0" fontId="9" fillId="0" borderId="0" xfId="2" applyFont="1">
      <alignment horizontal="left"/>
    </xf>
    <xf numFmtId="0" fontId="8" fillId="0" borderId="0" xfId="0" applyFont="1" applyAlignment="1">
      <alignment horizontal="right" indent="2"/>
    </xf>
    <xf numFmtId="0" fontId="10" fillId="0" borderId="0" xfId="3" applyFont="1" applyAlignment="1">
      <alignment horizontal="left" vertical="center"/>
    </xf>
    <xf numFmtId="0" fontId="11" fillId="0" borderId="0" xfId="1" applyFont="1" applyAlignment="1">
      <alignment horizontal="left" vertical="top"/>
    </xf>
    <xf numFmtId="0" fontId="8" fillId="0" borderId="0" xfId="0" applyFont="1" applyBorder="1">
      <alignment vertical="center" wrapText="1"/>
    </xf>
    <xf numFmtId="0" fontId="8" fillId="0" borderId="0" xfId="0" applyFont="1" applyBorder="1" applyAlignment="1">
      <alignment horizontal="right" indent="2"/>
    </xf>
    <xf numFmtId="0" fontId="8" fillId="0" borderId="0" xfId="0" applyFont="1" applyFill="1" applyBorder="1">
      <alignment vertical="center" wrapText="1"/>
    </xf>
    <xf numFmtId="0" fontId="12" fillId="0" borderId="0" xfId="5" applyFont="1" applyFill="1" applyBorder="1">
      <alignment horizontal="right" vertical="center" indent="2"/>
    </xf>
    <xf numFmtId="0" fontId="13" fillId="0" borderId="0" xfId="4" applyFont="1" applyFill="1" applyBorder="1">
      <alignment horizontal="right" vertical="center" indent="2"/>
    </xf>
    <xf numFmtId="0" fontId="14" fillId="0" borderId="0" xfId="14" applyFont="1">
      <alignment horizontal="right" vertical="center" indent="2"/>
    </xf>
    <xf numFmtId="0" fontId="8" fillId="0" borderId="0" xfId="0" applyFont="1" applyFill="1" applyBorder="1" applyAlignment="1">
      <alignment horizontal="left" vertical="center"/>
    </xf>
    <xf numFmtId="180" fontId="8" fillId="0" borderId="0" xfId="9" applyFont="1">
      <alignment horizontal="right" vertical="center" indent="2"/>
    </xf>
    <xf numFmtId="180" fontId="12" fillId="0" borderId="0" xfId="9" applyFont="1" applyFill="1" applyBorder="1">
      <alignment horizontal="right" vertical="center" indent="2"/>
    </xf>
    <xf numFmtId="180" fontId="13" fillId="0" borderId="0" xfId="9" applyFont="1" applyFill="1">
      <alignment horizontal="right" vertical="center" indent="2"/>
    </xf>
    <xf numFmtId="0" fontId="14" fillId="0" borderId="0" xfId="14" applyFont="1" applyFill="1" applyBorder="1">
      <alignment horizontal="right" vertical="center" indent="2"/>
    </xf>
    <xf numFmtId="180" fontId="12" fillId="0" borderId="0" xfId="9" applyNumberFormat="1" applyFont="1" applyFill="1" applyBorder="1">
      <alignment horizontal="right" vertical="center" indent="2"/>
    </xf>
    <xf numFmtId="180" fontId="13" fillId="0" borderId="0" xfId="9" applyNumberFormat="1" applyFont="1" applyFill="1" applyBorder="1">
      <alignment horizontal="right" vertical="center" indent="2"/>
    </xf>
    <xf numFmtId="180" fontId="14" fillId="0" borderId="0" xfId="9" applyNumberFormat="1" applyFont="1" applyFill="1" applyBorder="1">
      <alignment horizontal="right" vertical="center" indent="2"/>
    </xf>
    <xf numFmtId="180" fontId="16" fillId="0" borderId="0" xfId="13" applyFont="1" applyFill="1" applyBorder="1">
      <alignment horizontal="right" vertical="center" indent="2"/>
    </xf>
    <xf numFmtId="180" fontId="16" fillId="0" borderId="0" xfId="13" applyNumberFormat="1" applyFont="1" applyFill="1" applyBorder="1">
      <alignment horizontal="right" vertical="center" indent="2"/>
    </xf>
    <xf numFmtId="180" fontId="8" fillId="0" borderId="0" xfId="9" applyFill="1" applyBorder="1">
      <alignment horizontal="right" vertical="center" indent="2"/>
    </xf>
    <xf numFmtId="180" fontId="8" fillId="0" borderId="0" xfId="9">
      <alignment horizontal="right" vertical="center" indent="2"/>
    </xf>
    <xf numFmtId="181" fontId="15" fillId="0" borderId="0" xfId="17">
      <alignment horizontal="right" vertical="center" indent="2"/>
    </xf>
    <xf numFmtId="180" fontId="0" fillId="0" borderId="0" xfId="13" applyFont="1">
      <alignment horizontal="right" vertical="center" indent="2"/>
    </xf>
  </cellXfs>
  <cellStyles count="18">
    <cellStyle name="一般" xfId="0" builtinId="0" customBuiltin="1"/>
    <cellStyle name="千分位" xfId="7" builtinId="3" customBuiltin="1"/>
    <cellStyle name="千分位[0]" xfId="8" builtinId="6" customBuiltin="1"/>
    <cellStyle name="已瀏覽過的超連結" xfId="16" builtinId="9" customBuiltin="1"/>
    <cellStyle name="合計" xfId="6" builtinId="25" customBuiltin="1"/>
    <cellStyle name="百分比" xfId="11" builtinId="5" customBuiltin="1"/>
    <cellStyle name="貨幣" xfId="9" builtinId="4" customBuiltin="1"/>
    <cellStyle name="貨幣 [0]" xfId="10" builtinId="7" customBuiltin="1"/>
    <cellStyle name="備註" xfId="12" builtinId="10" customBuiltin="1"/>
    <cellStyle name="超連結" xfId="15" builtinId="8" customBuiltin="1"/>
    <cellStyle name="預計" xfId="17" xr:uid="{00000000-0005-0000-0000-00000A000000}"/>
    <cellStyle name="實際" xfId="13" xr:uid="{00000000-0005-0000-0000-00000B000000}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變異金額標題" xfId="14" xr:uid="{00000000-0005-0000-0000-000011000000}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180" formatCode="&quot;NT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&quot;NT$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numFmt numFmtId="180" formatCode="&quot;NT$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4659260841701"/>
        <name val="Microsoft JhengHei UI"/>
        <family val="2"/>
        <charset val="136"/>
        <scheme val="none"/>
      </font>
      <numFmt numFmtId="180" formatCode="&quot;NT$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Microsoft JhengHei UI"/>
        <family val="2"/>
        <charset val="136"/>
        <scheme val="none"/>
      </font>
      <numFmt numFmtId="180" formatCode="&quot;NT$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numFmt numFmtId="180" formatCode="&quot;NT$&quot;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numFmt numFmtId="180" formatCode="&quot;NT$&quot;#,##0"/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numFmt numFmtId="180" formatCode="&quot;NT$&quot;#,##0"/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  <numFmt numFmtId="180" formatCode="&quot;NT$&quot;#,##0"/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當月家庭預算" defaultPivotStyle="PivotStyleLight16">
    <tableStyle name="當月家庭預算" pivot="0" count="10" xr9:uid="{00000000-0011-0000-FFFF-FFFF00000000}">
      <tableStyleElement type="wholeTable" dxfId="37"/>
      <tableStyleElement type="headerRow" dxfId="36"/>
      <tableStyleElement type="totalRow" dxfId="35"/>
      <tableStyleElement type="firstColumn" dxfId="34"/>
      <tableStyleElement type="lastColumn" dxfId="33"/>
      <tableStyleElement type="firstColumnStripe" dxfId="32"/>
      <tableStyleElement type="secondColumnStripe" dxfId="31"/>
      <tableStyleElement type="firstHeaderCell" dxfId="30"/>
      <tableStyleElement type="lastHeaderCell" dxfId="29"/>
      <tableStyleElement type="lastTotalCell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現金流量!$B$6:$B$8</c:f>
              <c:strCache>
                <c:ptCount val="3"/>
                <c:pt idx="0">
                  <c:v>收入總額</c:v>
                </c:pt>
                <c:pt idx="1">
                  <c:v>支出總額</c:v>
                </c:pt>
                <c:pt idx="2">
                  <c:v>現金總額</c:v>
                </c:pt>
              </c:strCache>
            </c:strRef>
          </c:cat>
          <c:val>
            <c:numRef>
              <c:f>現金流量!$C$6:$C$8</c:f>
              <c:numCache>
                <c:formatCode>"NT$"#,##0</c:formatCode>
                <c:ptCount val="3"/>
                <c:pt idx="0">
                  <c:v>171000</c:v>
                </c:pt>
                <c:pt idx="1">
                  <c:v>108090</c:v>
                </c:pt>
                <c:pt idx="2">
                  <c:v>62910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現金流量!$B$6:$B$8</c:f>
              <c:strCache>
                <c:ptCount val="3"/>
                <c:pt idx="0">
                  <c:v>收入總額</c:v>
                </c:pt>
                <c:pt idx="1">
                  <c:v>支出總額</c:v>
                </c:pt>
                <c:pt idx="2">
                  <c:v>現金總額</c:v>
                </c:pt>
              </c:strCache>
            </c:strRef>
          </c:cat>
          <c:val>
            <c:numRef>
              <c:f>現金流量!$D$6:$D$8</c:f>
              <c:numCache>
                <c:formatCode>"NT$"#,##0</c:formatCode>
                <c:ptCount val="3"/>
                <c:pt idx="0">
                  <c:v>165000</c:v>
                </c:pt>
                <c:pt idx="1">
                  <c:v>107910</c:v>
                </c:pt>
                <c:pt idx="2">
                  <c:v>57090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NT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</c:legendEntry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5</xdr:col>
      <xdr:colOff>28575</xdr:colOff>
      <xdr:row>3</xdr:row>
      <xdr:rowOff>2381250</xdr:rowOff>
    </xdr:to>
    <xdr:graphicFrame macro="">
      <xdr:nvGraphicFramePr>
        <xdr:cNvPr id="8" name="圖表 7" descr="群組直條圖會顯示收入總額、支出總額和現金總額的預計和實際值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現金流量" displayName="現金流量" ref="B5:E8" totalsRowCount="1" headerRowDxfId="27" dataDxfId="26" totalsRowDxfId="25">
  <autoFilter ref="B5:E7" xr:uid="{00000000-0009-0000-0100-000002000000}"/>
  <tableColumns count="4">
    <tableColumn id="1" xr3:uid="{00000000-0010-0000-0000-000001000000}" name="現金流量" totalsRowLabel="現金總額" dataDxfId="24" totalsRowDxfId="23"/>
    <tableColumn id="2" xr3:uid="{00000000-0010-0000-0000-000002000000}" name="預計" totalsRowFunction="custom" totalsRowDxfId="22" dataCellStyle="貨幣">
      <totalsRowFormula>C6-C7</totalsRowFormula>
    </tableColumn>
    <tableColumn id="3" xr3:uid="{00000000-0010-0000-0000-000003000000}" name="實際" totalsRowFunction="custom" dataDxfId="21" totalsRowDxfId="20" dataCellStyle="貨幣">
      <totalsRowFormula>D6-D7</totalsRowFormula>
    </tableColumn>
    <tableColumn id="4" xr3:uid="{00000000-0010-0000-0000-000004000000}" name="差異" totalsRowFunction="custom" totalsRowDxfId="19" dataCellStyle="貨幣">
      <totalsRowFormula>現金流量[[#Totals],[實際]]-現金流量[[#Totals],[預計]]</totalsRowFormula>
    </tableColumn>
  </tableColumns>
  <tableStyleInfo name="當月家庭預算" showFirstColumn="1" showLastColumn="1" showRowStripes="1" showColumnStripes="1"/>
  <extLst>
    <ext xmlns:x14="http://schemas.microsoft.com/office/spreadsheetml/2009/9/main" uri="{504A1905-F514-4f6f-8877-14C23A59335A}">
      <x14:table altTextSummary="系統會根據月收入和月支出工作表中的項目，自動更新收入總額、支出總額和現金總額的預計、實際和差異現金流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收入" displayName="收入" ref="B1:E5" totalsRowCount="1" headerRowDxfId="18" dataDxfId="17" totalsRowDxfId="16">
  <autoFilter ref="B1:E4" xr:uid="{00000000-0009-0000-0100-000005000000}"/>
  <tableColumns count="4">
    <tableColumn id="1" xr3:uid="{00000000-0010-0000-0100-000001000000}" name="月收入" totalsRowLabel="收入總額" dataDxfId="11" totalsRowDxfId="7"/>
    <tableColumn id="2" xr3:uid="{00000000-0010-0000-0100-000002000000}" name="預計" totalsRowFunction="sum" dataDxfId="10" totalsRowDxfId="6" dataCellStyle="貨幣" totalsRowCellStyle="貨幣"/>
    <tableColumn id="3" xr3:uid="{00000000-0010-0000-0100-000003000000}" name="實際" totalsRowFunction="sum" dataDxfId="9" totalsRowDxfId="5" dataCellStyle="貨幣" totalsRowCellStyle="貨幣"/>
    <tableColumn id="4" xr3:uid="{00000000-0010-0000-0100-000004000000}" name="差異" totalsRowFunction="sum" dataDxfId="8" totalsRowDxfId="4" dataCellStyle="貨幣" totalsRowCellStyle="貨幣">
      <calculatedColumnFormula>收入[[#This Row],[實際]]-收入[[#This Row],[預計]]</calculatedColumnFormula>
    </tableColumn>
  </tableColumns>
  <tableStyleInfo name="當月家庭預算" showFirstColumn="1" showLastColumn="1" showRowStripes="1" showColumnStripes="1"/>
  <extLst>
    <ext xmlns:x14="http://schemas.microsoft.com/office/spreadsheetml/2009/9/main" uri="{504A1905-F514-4f6f-8877-14C23A59335A}">
      <x14:table altTextSummary="在此表格中輸入各個來源的月收入、預計和實際收入。變異金額和收入總額會自動計算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支出" displayName="支出" ref="B1:E22" totalsRowCount="1" headerRowDxfId="15" dataDxfId="14" totalsRowDxfId="13">
  <autoFilter ref="B1:E21" xr:uid="{00000000-0009-0000-0100-000009000000}"/>
  <tableColumns count="4">
    <tableColumn id="1" xr3:uid="{00000000-0010-0000-0200-000001000000}" name="月支出" totalsRowLabel="支出總額" dataDxfId="12" totalsRowDxfId="3"/>
    <tableColumn id="2" xr3:uid="{00000000-0010-0000-0200-000002000000}" name="預計" totalsRowFunction="sum" totalsRowDxfId="2" dataCellStyle="預計" totalsRowCellStyle="貨幣"/>
    <tableColumn id="3" xr3:uid="{00000000-0010-0000-0200-000003000000}" name="實際" totalsRowFunction="sum" totalsRowDxfId="1" dataCellStyle="貨幣" totalsRowCellStyle="實際"/>
    <tableColumn id="4" xr3:uid="{00000000-0010-0000-0200-000004000000}" name="差異" totalsRowFunction="sum" totalsRowDxfId="0" dataCellStyle="貨幣" totalsRowCellStyle="貨幣">
      <calculatedColumnFormula>支出[[#This Row],[預計]]-支出[[#This Row],[實際]]</calculatedColumnFormula>
    </tableColumn>
  </tableColumns>
  <tableStyleInfo name="當月家庭預算" showFirstColumn="1" showLastColumn="1" showRowStripes="1" showColumnStripes="1"/>
  <extLst>
    <ext xmlns:x14="http://schemas.microsoft.com/office/spreadsheetml/2009/9/main" uri="{504A1905-F514-4f6f-8877-14C23A59335A}">
      <x14:table altTextSummary="在此表格中輸入月支出、預計和實際支出。變異金額和支出總額會自動計算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9"/>
  <sheetViews>
    <sheetView showGridLines="0" tabSelected="1" zoomScaleNormal="100" workbookViewId="0"/>
  </sheetViews>
  <sheetFormatPr defaultColWidth="9" defaultRowHeight="30" customHeight="1" x14ac:dyDescent="0.25"/>
  <cols>
    <col min="1" max="1" width="2.6640625" style="4" customWidth="1"/>
    <col min="2" max="2" width="35" style="4" customWidth="1"/>
    <col min="3" max="5" width="15.6640625" style="1" customWidth="1"/>
    <col min="6" max="6" width="2.6640625" style="4" customWidth="1"/>
    <col min="7" max="16384" width="9" style="4"/>
  </cols>
  <sheetData>
    <row r="1" spans="1:5" ht="39.950000000000003" customHeight="1" x14ac:dyDescent="0.5">
      <c r="A1" s="17"/>
      <c r="B1" s="18" t="s">
        <v>0</v>
      </c>
      <c r="C1" s="19"/>
      <c r="D1" s="19"/>
      <c r="E1" s="19"/>
    </row>
    <row r="2" spans="1:5" ht="66.95" customHeight="1" x14ac:dyDescent="0.25">
      <c r="A2" s="17"/>
      <c r="B2" s="20" t="s">
        <v>1</v>
      </c>
      <c r="C2" s="19"/>
      <c r="D2" s="19"/>
      <c r="E2" s="19"/>
    </row>
    <row r="3" spans="1:5" ht="47.1" customHeight="1" x14ac:dyDescent="0.25">
      <c r="A3" s="17"/>
      <c r="B3" s="21" t="s">
        <v>2</v>
      </c>
      <c r="C3" s="19"/>
      <c r="D3" s="19"/>
      <c r="E3" s="19"/>
    </row>
    <row r="4" spans="1:5" ht="200.1" customHeight="1" x14ac:dyDescent="0.25">
      <c r="A4" s="17"/>
      <c r="B4" s="22"/>
      <c r="C4" s="23"/>
      <c r="D4" s="23"/>
      <c r="E4" s="23"/>
    </row>
    <row r="5" spans="1:5" ht="30" customHeight="1" x14ac:dyDescent="0.25">
      <c r="A5" s="17"/>
      <c r="B5" s="24" t="s">
        <v>3</v>
      </c>
      <c r="C5" s="25" t="s">
        <v>7</v>
      </c>
      <c r="D5" s="26" t="s">
        <v>8</v>
      </c>
      <c r="E5" s="27" t="s">
        <v>9</v>
      </c>
    </row>
    <row r="6" spans="1:5" ht="30" customHeight="1" x14ac:dyDescent="0.25">
      <c r="A6" s="17"/>
      <c r="B6" s="28" t="s">
        <v>4</v>
      </c>
      <c r="C6" s="38">
        <f>收入[[#Totals],[預計]]</f>
        <v>171000</v>
      </c>
      <c r="D6" s="41">
        <f>收入[[#Totals],[實際]]</f>
        <v>165000</v>
      </c>
      <c r="E6" s="39">
        <f>收入[[#Totals],[差異]]</f>
        <v>-6000</v>
      </c>
    </row>
    <row r="7" spans="1:5" ht="30" customHeight="1" x14ac:dyDescent="0.25">
      <c r="A7" s="17"/>
      <c r="B7" s="28" t="s">
        <v>5</v>
      </c>
      <c r="C7" s="38">
        <f>支出[[#Totals],[預計]]</f>
        <v>108090</v>
      </c>
      <c r="D7" s="41">
        <f>支出[[#Totals],[實際]]</f>
        <v>107910</v>
      </c>
      <c r="E7" s="39">
        <f>支出[[#Totals],[差異]]</f>
        <v>180</v>
      </c>
    </row>
    <row r="8" spans="1:5" ht="30" customHeight="1" x14ac:dyDescent="0.25">
      <c r="A8" s="17"/>
      <c r="B8" s="24" t="s">
        <v>6</v>
      </c>
      <c r="C8" s="30">
        <f>C6-C7</f>
        <v>62910</v>
      </c>
      <c r="D8" s="31">
        <f>D6-D7</f>
        <v>57090</v>
      </c>
      <c r="E8" s="29">
        <f>現金流量[[#Totals],[實際]]-現金流量[[#Totals],[預計]]</f>
        <v>-5820</v>
      </c>
    </row>
    <row r="9" spans="1:5" ht="30" customHeight="1" x14ac:dyDescent="0.25">
      <c r="B9" s="8"/>
      <c r="C9" s="13"/>
      <c r="D9" s="14"/>
      <c r="E9" s="15"/>
    </row>
  </sheetData>
  <phoneticPr fontId="7" type="noConversion"/>
  <dataValidations count="9">
    <dataValidation allowBlank="1" showInputMessage="1" showErrorMessage="1" prompt="在此活頁簿中建立當月家庭預算。月收入和月支出工作表中的現金流量表和群組直條圖會自動更新" sqref="A1" xr:uid="{00000000-0002-0000-0000-000000000000}"/>
    <dataValidation allowBlank="1" showInputMessage="1" showErrorMessage="1" prompt="在此儲存格中輸入月份" sqref="B1" xr:uid="{00000000-0002-0000-0000-000001000000}"/>
    <dataValidation allowBlank="1" showInputMessage="1" showErrorMessage="1" prompt="在此儲存格輸入年份" sqref="B2" xr:uid="{00000000-0002-0000-0000-000002000000}"/>
    <dataValidation allowBlank="1" showInputMessage="1" showErrorMessage="1" prompt="此儲存格為本工作表的標題。在月收入工作表中輸入月收入，並在月支出工作表中輸入月支出" sqref="B3" xr:uid="{00000000-0002-0000-0000-000003000000}"/>
    <dataValidation allowBlank="1" showInputMessage="1" showErrorMessage="1" prompt="群組直條圖會指出收入總額、支出總額和現金總額的預計和實際值" sqref="B4" xr:uid="{00000000-0002-0000-0000-000004000000}"/>
    <dataValidation allowBlank="1" showInputMessage="1" showErrorMessage="1" prompt="此標題下方的欄會自動更新收入總額和支出總額" sqref="B5" xr:uid="{00000000-0002-0000-0000-000005000000}"/>
    <dataValidation allowBlank="1" showInputMessage="1" showErrorMessage="1" prompt="此標題下方的欄會自動更新預計金額" sqref="C5" xr:uid="{00000000-0002-0000-0000-000006000000}"/>
    <dataValidation allowBlank="1" showInputMessage="1" showErrorMessage="1" prompt="此標題下方的欄會自動更新實際金額" sqref="D5" xr:uid="{00000000-0002-0000-0000-000007000000}"/>
    <dataValidation allowBlank="1" showInputMessage="1" showErrorMessage="1" prompt="此標題下方的欄會自動計算差異" sqref="E5" xr:uid="{00000000-0002-0000-0000-000008000000}"/>
  </dataValidations>
  <printOptions horizontalCentered="1"/>
  <pageMargins left="0.3" right="0.3" top="0.4" bottom="0.75" header="0.3" footer="0.3"/>
  <pageSetup paperSize="9" scale="9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6"/>
  <sheetViews>
    <sheetView showGridLines="0" workbookViewId="0"/>
  </sheetViews>
  <sheetFormatPr defaultColWidth="9" defaultRowHeight="30" customHeight="1" x14ac:dyDescent="0.25"/>
  <cols>
    <col min="1" max="1" width="2.6640625" style="4" customWidth="1"/>
    <col min="2" max="2" width="37.21875" style="4" customWidth="1"/>
    <col min="3" max="5" width="15.6640625" style="4" customWidth="1"/>
    <col min="6" max="6" width="2.6640625" style="4" customWidth="1"/>
    <col min="7" max="16384" width="9" style="4"/>
  </cols>
  <sheetData>
    <row r="1" spans="1:5" ht="30" customHeight="1" x14ac:dyDescent="0.25">
      <c r="A1" s="16"/>
      <c r="B1" s="8" t="s">
        <v>10</v>
      </c>
      <c r="C1" s="25" t="s">
        <v>7</v>
      </c>
      <c r="D1" s="26" t="s">
        <v>8</v>
      </c>
      <c r="E1" s="32" t="s">
        <v>9</v>
      </c>
    </row>
    <row r="2" spans="1:5" ht="30" customHeight="1" x14ac:dyDescent="0.25">
      <c r="A2" s="16"/>
      <c r="B2" s="8" t="s">
        <v>11</v>
      </c>
      <c r="C2" s="12">
        <v>120000</v>
      </c>
      <c r="D2" s="12">
        <v>120000</v>
      </c>
      <c r="E2" s="12">
        <f>收入[[#This Row],[實際]]-收入[[#This Row],[預計]]</f>
        <v>0</v>
      </c>
    </row>
    <row r="3" spans="1:5" ht="30" customHeight="1" x14ac:dyDescent="0.25">
      <c r="A3" s="16"/>
      <c r="B3" s="8" t="s">
        <v>12</v>
      </c>
      <c r="C3" s="12">
        <v>42000</v>
      </c>
      <c r="D3" s="12">
        <v>45000</v>
      </c>
      <c r="E3" s="12">
        <f>收入[[#This Row],[實際]]-收入[[#This Row],[預計]]</f>
        <v>3000</v>
      </c>
    </row>
    <row r="4" spans="1:5" ht="30" customHeight="1" x14ac:dyDescent="0.25">
      <c r="A4" s="16"/>
      <c r="B4" s="8" t="s">
        <v>13</v>
      </c>
      <c r="C4" s="12">
        <v>9000</v>
      </c>
      <c r="D4" s="12">
        <v>0</v>
      </c>
      <c r="E4" s="12">
        <f>收入[[#This Row],[實際]]-收入[[#This Row],[預計]]</f>
        <v>-9000</v>
      </c>
    </row>
    <row r="5" spans="1:5" ht="30" customHeight="1" x14ac:dyDescent="0.25">
      <c r="A5" s="16"/>
      <c r="B5" s="8" t="s">
        <v>4</v>
      </c>
      <c r="C5" s="33">
        <f>SUBTOTAL(109,收入[預計])</f>
        <v>171000</v>
      </c>
      <c r="D5" s="34">
        <f>SUBTOTAL(109,收入[實際])</f>
        <v>165000</v>
      </c>
      <c r="E5" s="35">
        <f>SUBTOTAL(109,收入[差異])</f>
        <v>-6000</v>
      </c>
    </row>
    <row r="6" spans="1:5" ht="30" customHeight="1" x14ac:dyDescent="0.25">
      <c r="B6" s="8"/>
      <c r="C6" s="10"/>
      <c r="D6" s="9"/>
      <c r="E6" s="11"/>
    </row>
  </sheetData>
  <phoneticPr fontId="7" type="noConversion"/>
  <dataValidations count="5">
    <dataValidation allowBlank="1" showInputMessage="1" showErrorMessage="1" prompt="在此工作表中輸入月收入" sqref="A1" xr:uid="{00000000-0002-0000-0100-000000000000}"/>
    <dataValidation allowBlank="1" showInputMessage="1" showErrorMessage="1" prompt="此標題下方的欄會自動計算變異金額" sqref="E1" xr:uid="{00000000-0002-0000-0100-000001000000}"/>
    <dataValidation allowBlank="1" showInputMessage="1" showErrorMessage="1" prompt="在此標題下方的欄中輸入月收入。使用標題篩選來尋找特定項目" sqref="B1" xr:uid="{00000000-0002-0000-0100-000002000000}"/>
    <dataValidation allowBlank="1" showInputMessage="1" showErrorMessage="1" prompt="在此標題下方的欄中輸入預計收入" sqref="C1" xr:uid="{00000000-0002-0000-0100-000003000000}"/>
    <dataValidation allowBlank="1" showInputMessage="1" showErrorMessage="1" prompt="在此標題下方的欄中輸入實際收入" sqref="D1" xr:uid="{00000000-0002-0000-0100-000004000000}"/>
  </dataValidations>
  <printOptions horizontalCentered="1"/>
  <pageMargins left="0.3" right="0.3" top="0.4" bottom="0.75" header="0.3" footer="0.3"/>
  <pageSetup paperSize="9" scale="9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A1:E23"/>
  <sheetViews>
    <sheetView showGridLines="0" workbookViewId="0"/>
  </sheetViews>
  <sheetFormatPr defaultColWidth="9" defaultRowHeight="30" customHeight="1" x14ac:dyDescent="0.25"/>
  <cols>
    <col min="1" max="1" width="2.6640625" style="4" customWidth="1"/>
    <col min="2" max="2" width="37.21875" style="4" customWidth="1"/>
    <col min="3" max="3" width="15.6640625" style="1" customWidth="1"/>
    <col min="4" max="4" width="15.6640625" style="5" customWidth="1"/>
    <col min="5" max="5" width="15.6640625" style="1" customWidth="1"/>
    <col min="6" max="6" width="2.6640625" style="4" customWidth="1"/>
    <col min="7" max="16384" width="9" style="4"/>
  </cols>
  <sheetData>
    <row r="1" spans="1:5" ht="30" customHeight="1" x14ac:dyDescent="0.25">
      <c r="A1" s="16"/>
      <c r="B1" s="2" t="s">
        <v>14</v>
      </c>
      <c r="C1" s="25" t="s">
        <v>7</v>
      </c>
      <c r="D1" s="36" t="s">
        <v>8</v>
      </c>
      <c r="E1" s="32" t="s">
        <v>9</v>
      </c>
    </row>
    <row r="2" spans="1:5" ht="30" customHeight="1" x14ac:dyDescent="0.25">
      <c r="A2" s="16"/>
      <c r="B2" s="3" t="s">
        <v>15</v>
      </c>
      <c r="C2" s="40">
        <v>45000</v>
      </c>
      <c r="D2" s="38">
        <v>45000</v>
      </c>
      <c r="E2" s="38">
        <f>支出[[#This Row],[預計]]-支出[[#This Row],[實際]]</f>
        <v>0</v>
      </c>
    </row>
    <row r="3" spans="1:5" ht="30" customHeight="1" x14ac:dyDescent="0.25">
      <c r="A3" s="16"/>
      <c r="B3" s="3" t="s">
        <v>16</v>
      </c>
      <c r="C3" s="40">
        <v>7500</v>
      </c>
      <c r="D3" s="38">
        <v>8400</v>
      </c>
      <c r="E3" s="38">
        <f>支出[[#This Row],[預計]]-支出[[#This Row],[實際]]</f>
        <v>-900</v>
      </c>
    </row>
    <row r="4" spans="1:5" ht="30" customHeight="1" x14ac:dyDescent="0.25">
      <c r="A4" s="16"/>
      <c r="B4" s="3" t="s">
        <v>17</v>
      </c>
      <c r="C4" s="40">
        <v>1140</v>
      </c>
      <c r="D4" s="38">
        <v>1140</v>
      </c>
      <c r="E4" s="38">
        <f>支出[[#This Row],[預計]]-支出[[#This Row],[實際]]</f>
        <v>0</v>
      </c>
    </row>
    <row r="5" spans="1:5" ht="30" customHeight="1" x14ac:dyDescent="0.25">
      <c r="A5" s="16"/>
      <c r="B5" s="3" t="s">
        <v>18</v>
      </c>
      <c r="C5" s="40">
        <v>1950</v>
      </c>
      <c r="D5" s="38">
        <v>2340</v>
      </c>
      <c r="E5" s="38">
        <f>支出[[#This Row],[預計]]-支出[[#This Row],[實際]]</f>
        <v>-390</v>
      </c>
    </row>
    <row r="6" spans="1:5" ht="30" customHeight="1" x14ac:dyDescent="0.25">
      <c r="A6" s="16"/>
      <c r="B6" s="3" t="s">
        <v>19</v>
      </c>
      <c r="C6" s="40">
        <v>750</v>
      </c>
      <c r="D6" s="38">
        <v>630</v>
      </c>
      <c r="E6" s="38">
        <f>支出[[#This Row],[預計]]-支出[[#This Row],[實際]]</f>
        <v>120</v>
      </c>
    </row>
    <row r="7" spans="1:5" ht="30" customHeight="1" x14ac:dyDescent="0.25">
      <c r="A7" s="16"/>
      <c r="B7" s="3" t="s">
        <v>20</v>
      </c>
      <c r="C7" s="40">
        <v>2250</v>
      </c>
      <c r="D7" s="38">
        <v>2490</v>
      </c>
      <c r="E7" s="38">
        <f>支出[[#This Row],[預計]]-支出[[#This Row],[實際]]</f>
        <v>-240</v>
      </c>
    </row>
    <row r="8" spans="1:5" ht="30" customHeight="1" x14ac:dyDescent="0.25">
      <c r="A8" s="16"/>
      <c r="B8" s="3" t="s">
        <v>21</v>
      </c>
      <c r="C8" s="40">
        <v>1800</v>
      </c>
      <c r="D8" s="38">
        <v>1800</v>
      </c>
      <c r="E8" s="38">
        <f>支出[[#This Row],[預計]]-支出[[#This Row],[實際]]</f>
        <v>0</v>
      </c>
    </row>
    <row r="9" spans="1:5" ht="30" customHeight="1" x14ac:dyDescent="0.25">
      <c r="A9" s="16"/>
      <c r="B9" s="3" t="s">
        <v>22</v>
      </c>
      <c r="C9" s="40">
        <v>0</v>
      </c>
      <c r="D9" s="38">
        <v>60</v>
      </c>
      <c r="E9" s="38">
        <f>支出[[#This Row],[預計]]-支出[[#This Row],[實際]]</f>
        <v>-60</v>
      </c>
    </row>
    <row r="10" spans="1:5" ht="30" customHeight="1" x14ac:dyDescent="0.25">
      <c r="A10" s="16"/>
      <c r="B10" s="3" t="s">
        <v>23</v>
      </c>
      <c r="C10" s="40">
        <v>5400</v>
      </c>
      <c r="D10" s="38">
        <v>4500</v>
      </c>
      <c r="E10" s="38">
        <f>支出[[#This Row],[預計]]-支出[[#This Row],[實際]]</f>
        <v>900</v>
      </c>
    </row>
    <row r="11" spans="1:5" ht="30" customHeight="1" x14ac:dyDescent="0.25">
      <c r="A11" s="16"/>
      <c r="B11" s="3" t="s">
        <v>24</v>
      </c>
      <c r="C11" s="40">
        <v>7500</v>
      </c>
      <c r="D11" s="38">
        <v>7500</v>
      </c>
      <c r="E11" s="38">
        <f>支出[[#This Row],[預計]]-支出[[#This Row],[實際]]</f>
        <v>0</v>
      </c>
    </row>
    <row r="12" spans="1:5" ht="30" customHeight="1" x14ac:dyDescent="0.25">
      <c r="A12" s="16"/>
      <c r="B12" s="3" t="s">
        <v>25</v>
      </c>
      <c r="C12" s="40">
        <v>2250</v>
      </c>
      <c r="D12" s="38">
        <v>2400</v>
      </c>
      <c r="E12" s="38">
        <f>支出[[#This Row],[預計]]-支出[[#This Row],[實際]]</f>
        <v>-150</v>
      </c>
    </row>
    <row r="13" spans="1:5" ht="30" customHeight="1" x14ac:dyDescent="0.25">
      <c r="A13" s="16"/>
      <c r="B13" s="3" t="s">
        <v>26</v>
      </c>
      <c r="C13" s="40">
        <v>8400</v>
      </c>
      <c r="D13" s="38">
        <v>7800</v>
      </c>
      <c r="E13" s="38">
        <f>支出[[#This Row],[預計]]-支出[[#This Row],[實際]]</f>
        <v>600</v>
      </c>
    </row>
    <row r="14" spans="1:5" ht="30" customHeight="1" x14ac:dyDescent="0.25">
      <c r="A14" s="16"/>
      <c r="B14" s="3" t="s">
        <v>27</v>
      </c>
      <c r="C14" s="40">
        <v>2250</v>
      </c>
      <c r="D14" s="38">
        <v>1950</v>
      </c>
      <c r="E14" s="38">
        <f>支出[[#This Row],[預計]]-支出[[#This Row],[實際]]</f>
        <v>300</v>
      </c>
    </row>
    <row r="15" spans="1:5" ht="30" customHeight="1" x14ac:dyDescent="0.25">
      <c r="A15" s="16"/>
      <c r="B15" s="3" t="s">
        <v>28</v>
      </c>
      <c r="C15" s="40">
        <v>7650</v>
      </c>
      <c r="D15" s="38">
        <v>7650</v>
      </c>
      <c r="E15" s="38">
        <f>支出[[#This Row],[預計]]-支出[[#This Row],[實際]]</f>
        <v>0</v>
      </c>
    </row>
    <row r="16" spans="1:5" ht="30" customHeight="1" x14ac:dyDescent="0.25">
      <c r="A16" s="16"/>
      <c r="B16" s="3" t="s">
        <v>29</v>
      </c>
      <c r="C16" s="40">
        <v>3000</v>
      </c>
      <c r="D16" s="38">
        <v>3000</v>
      </c>
      <c r="E16" s="38">
        <f>支出[[#This Row],[預計]]-支出[[#This Row],[實際]]</f>
        <v>0</v>
      </c>
    </row>
    <row r="17" spans="1:5" ht="30" customHeight="1" x14ac:dyDescent="0.25">
      <c r="A17" s="16"/>
      <c r="B17" s="3" t="s">
        <v>30</v>
      </c>
      <c r="C17" s="40">
        <v>0</v>
      </c>
      <c r="D17" s="38">
        <v>0</v>
      </c>
      <c r="E17" s="38">
        <f>支出[[#This Row],[預計]]-支出[[#This Row],[實際]]</f>
        <v>0</v>
      </c>
    </row>
    <row r="18" spans="1:5" ht="30" customHeight="1" x14ac:dyDescent="0.25">
      <c r="A18" s="16"/>
      <c r="B18" s="3" t="s">
        <v>31</v>
      </c>
      <c r="C18" s="40">
        <v>0</v>
      </c>
      <c r="D18" s="38">
        <v>0</v>
      </c>
      <c r="E18" s="38">
        <f>支出[[#This Row],[預計]]-支出[[#This Row],[實際]]</f>
        <v>0</v>
      </c>
    </row>
    <row r="19" spans="1:5" ht="30" customHeight="1" x14ac:dyDescent="0.25">
      <c r="A19" s="16"/>
      <c r="B19" s="3" t="s">
        <v>32</v>
      </c>
      <c r="C19" s="40">
        <v>4500</v>
      </c>
      <c r="D19" s="38">
        <v>4500</v>
      </c>
      <c r="E19" s="38">
        <f>支出[[#This Row],[預計]]-支出[[#This Row],[實際]]</f>
        <v>0</v>
      </c>
    </row>
    <row r="20" spans="1:5" ht="30" customHeight="1" x14ac:dyDescent="0.25">
      <c r="A20" s="16"/>
      <c r="B20" s="3" t="s">
        <v>33</v>
      </c>
      <c r="C20" s="40">
        <v>6750</v>
      </c>
      <c r="D20" s="38">
        <v>6750</v>
      </c>
      <c r="E20" s="38">
        <f>支出[[#This Row],[預計]]-支出[[#This Row],[實際]]</f>
        <v>0</v>
      </c>
    </row>
    <row r="21" spans="1:5" ht="30" customHeight="1" x14ac:dyDescent="0.25">
      <c r="A21" s="16"/>
      <c r="B21" s="3" t="s">
        <v>34</v>
      </c>
      <c r="C21" s="40">
        <v>0</v>
      </c>
      <c r="D21" s="38">
        <v>0</v>
      </c>
      <c r="E21" s="38">
        <f>支出[[#This Row],[預計]]-支出[[#This Row],[實際]]</f>
        <v>0</v>
      </c>
    </row>
    <row r="22" spans="1:5" ht="30" customHeight="1" x14ac:dyDescent="0.25">
      <c r="A22" s="16"/>
      <c r="B22" s="3" t="s">
        <v>5</v>
      </c>
      <c r="C22" s="33">
        <f>SUBTOTAL(109,支出[預計])</f>
        <v>108090</v>
      </c>
      <c r="D22" s="37">
        <f>SUBTOTAL(109,支出[實際])</f>
        <v>107910</v>
      </c>
      <c r="E22" s="15">
        <f>SUBTOTAL(109,支出[差異])</f>
        <v>180</v>
      </c>
    </row>
    <row r="23" spans="1:5" ht="30" customHeight="1" x14ac:dyDescent="0.25">
      <c r="B23" s="3"/>
      <c r="C23" s="10"/>
      <c r="D23" s="6"/>
      <c r="E23" s="7"/>
    </row>
  </sheetData>
  <phoneticPr fontId="7" type="noConversion"/>
  <dataValidations count="5">
    <dataValidation allowBlank="1" showInputMessage="1" showErrorMessage="1" prompt="在此標題下方的欄中輸入月支出。使用標題篩選來尋找特定項目" sqref="B1" xr:uid="{00000000-0002-0000-0200-000000000000}"/>
    <dataValidation allowBlank="1" showInputMessage="1" showErrorMessage="1" prompt="在此標題下方的欄中輸入預計支出" sqref="C1" xr:uid="{00000000-0002-0000-0200-000001000000}"/>
    <dataValidation allowBlank="1" showInputMessage="1" showErrorMessage="1" prompt="在此標題下方的欄中輸入實際支出" sqref="D1" xr:uid="{00000000-0002-0000-0200-000002000000}"/>
    <dataValidation allowBlank="1" showInputMessage="1" showErrorMessage="1" prompt="此標題下方的欄會自動計算變異金額" sqref="E1" xr:uid="{00000000-0002-0000-0200-000003000000}"/>
    <dataValidation allowBlank="1" showInputMessage="1" showErrorMessage="1" prompt="在此工作表中輸入月支出" sqref="A1" xr:uid="{00000000-0002-0000-0200-000004000000}"/>
  </dataValidations>
  <printOptions horizontalCentered="1"/>
  <pageMargins left="0.3" right="0.3" top="0.4" bottom="0.75" header="0.3" footer="0.3"/>
  <pageSetup paperSize="9" scale="9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6</vt:i4>
      </vt:variant>
    </vt:vector>
  </HeadingPairs>
  <TitlesOfParts>
    <vt:vector size="9" baseType="lpstr">
      <vt:lpstr>現金流量</vt:lpstr>
      <vt:lpstr>月收入</vt:lpstr>
      <vt:lpstr>月支出</vt:lpstr>
      <vt:lpstr>月支出!Print_Titles</vt:lpstr>
      <vt:lpstr>月收入!Print_Titles</vt:lpstr>
      <vt:lpstr>現金流量!Print_Titles</vt:lpstr>
      <vt:lpstr>標題_​​1</vt:lpstr>
      <vt:lpstr>標題_2</vt:lpstr>
      <vt:lpstr>標題_3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2017-02-16T06:35:50Z</dcterms:created>
  <dcterms:modified xsi:type="dcterms:W3CDTF">2017-05-18T14:39:52Z</dcterms:modified>
</cp:coreProperties>
</file>