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30" yWindow="-105" windowWidth="12120" windowHeight="9105" tabRatio="478"/>
  </bookViews>
  <sheets>
    <sheet name="雙週工時表" sheetId="1" r:id="rId1"/>
  </sheets>
  <definedNames>
    <definedName name="_xlnm.Print_Area" localSheetId="0">雙週工時表!$A$1:$G$52</definedName>
  </definedNames>
  <calcPr calcId="145621"/>
  <webPublishing codePage="950"/>
</workbook>
</file>

<file path=xl/calcChain.xml><?xml version="1.0" encoding="utf-8"?>
<calcChain xmlns="http://schemas.openxmlformats.org/spreadsheetml/2006/main">
  <c r="G9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E27" i="1"/>
  <c r="E29" i="1" s="1"/>
  <c r="F27" i="1"/>
  <c r="F29" i="1" s="1"/>
  <c r="D27" i="1"/>
  <c r="D29" i="1" s="1"/>
  <c r="C27" i="1"/>
  <c r="C29" i="1" s="1"/>
  <c r="G29" i="1" l="1"/>
  <c r="G27" i="1"/>
</calcChain>
</file>

<file path=xl/sharedStrings.xml><?xml version="1.0" encoding="utf-8"?>
<sst xmlns="http://schemas.openxmlformats.org/spreadsheetml/2006/main" count="37" uniqueCount="27">
  <si>
    <t>員工:</t>
  </si>
  <si>
    <t>主管:</t>
  </si>
  <si>
    <t>員工電話:</t>
  </si>
  <si>
    <t>天</t>
  </si>
  <si>
    <t>工作時數</t>
  </si>
  <si>
    <t>加班時數</t>
  </si>
  <si>
    <t>病假</t>
  </si>
  <si>
    <t>休假</t>
  </si>
  <si>
    <t>合計</t>
  </si>
  <si>
    <t>星期六</t>
  </si>
  <si>
    <t>星期日</t>
  </si>
  <si>
    <t>星期一</t>
  </si>
  <si>
    <t>星期二</t>
  </si>
  <si>
    <t>星期三</t>
  </si>
  <si>
    <t>星期四</t>
  </si>
  <si>
    <t>星期五</t>
  </si>
  <si>
    <t>總付款金額</t>
  </si>
  <si>
    <t>時薪</t>
  </si>
  <si>
    <t>付款期間自:</t>
  </si>
  <si>
    <t>至:</t>
  </si>
  <si>
    <t>日期</t>
  </si>
  <si>
    <t>員工電子郵件:</t>
  </si>
  <si>
    <t>公司名稱</t>
  </si>
  <si>
    <t>每週工時表 (含休息時段)</t>
  </si>
  <si>
    <t>員工簽名</t>
  </si>
  <si>
    <t>主管簽名</t>
  </si>
  <si>
    <t>[街道地址] [地址 2] [縣市、州省，郵遞區號]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</si>
</sst>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0">
    <font>
      <sz val="10"/>
      <name val="Constantia"/>
      <family val="1"/>
      <scheme val="minor"/>
    </font>
    <font>
      <sz val="10"/>
      <name val="細明體"/>
      <family val="3"/>
      <charset val="136"/>
    </font>
    <font>
      <sz val="10"/>
      <name val="Constantia"/>
      <family val="2"/>
      <scheme val="minor"/>
    </font>
    <font>
      <sz val="8"/>
      <name val="Constantia"/>
      <family val="2"/>
      <scheme val="minor"/>
    </font>
    <font>
      <b/>
      <sz val="9"/>
      <name val="Constantia"/>
      <family val="1"/>
      <charset val="136"/>
      <scheme val="minor"/>
    </font>
    <font>
      <sz val="8"/>
      <name val="Constantia"/>
      <family val="1"/>
      <charset val="136"/>
      <scheme val="minor"/>
    </font>
    <font>
      <sz val="8"/>
      <color theme="0"/>
      <name val="Constantia"/>
      <family val="1"/>
      <charset val="136"/>
      <scheme val="major"/>
    </font>
    <font>
      <b/>
      <sz val="8"/>
      <color theme="0"/>
      <name val="Constantia"/>
      <family val="1"/>
      <charset val="136"/>
      <scheme val="minor"/>
    </font>
    <font>
      <b/>
      <sz val="8"/>
      <color theme="0"/>
      <name val="Constantia"/>
      <family val="2"/>
      <scheme val="minor"/>
    </font>
    <font>
      <sz val="22"/>
      <color theme="6"/>
      <name val="Constantia"/>
      <family val="2"/>
      <scheme val="minor"/>
    </font>
    <font>
      <sz val="8"/>
      <color theme="6"/>
      <name val="Constantia"/>
      <family val="2"/>
      <scheme val="minor"/>
    </font>
    <font>
      <sz val="9"/>
      <color theme="6"/>
      <name val="Constantia"/>
      <family val="2"/>
      <scheme val="minor"/>
    </font>
    <font>
      <sz val="8"/>
      <color theme="8" tint="-0.249977111117893"/>
      <name val="Constantia"/>
      <family val="2"/>
      <scheme val="minor"/>
    </font>
    <font>
      <b/>
      <sz val="9"/>
      <color theme="1"/>
      <name val="Constantia"/>
      <family val="1"/>
      <scheme val="minor"/>
    </font>
    <font>
      <sz val="10"/>
      <color theme="1" tint="0.14999847407452621"/>
      <name val="細明體"/>
      <family val="3"/>
      <charset val="136"/>
    </font>
    <font>
      <b/>
      <sz val="8"/>
      <color theme="1" tint="0.14999847407452621"/>
      <name val="Constantia"/>
      <family val="1"/>
      <scheme val="minor"/>
    </font>
    <font>
      <sz val="22"/>
      <color theme="7" tint="-0.249977111117893"/>
      <name val="Constantia"/>
      <family val="2"/>
      <scheme val="major"/>
    </font>
    <font>
      <sz val="8"/>
      <color theme="7" tint="-0.249977111117893"/>
      <name val="Constantia"/>
      <family val="2"/>
      <scheme val="minor"/>
    </font>
    <font>
      <sz val="10"/>
      <color theme="7" tint="-0.249977111117893"/>
      <name val="細明體"/>
      <family val="3"/>
      <charset val="136"/>
    </font>
    <font>
      <u/>
      <sz val="10"/>
      <color theme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7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left" vertical="center" indent="1"/>
    </xf>
    <xf numFmtId="14" fontId="12" fillId="0" borderId="0" xfId="0" applyNumberFormat="1" applyFont="1" applyFill="1" applyBorder="1" applyAlignment="1">
      <alignment horizontal="left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2" fillId="3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 indent="1"/>
    </xf>
    <xf numFmtId="0" fontId="18" fillId="0" borderId="6" xfId="0" applyFont="1" applyBorder="1"/>
    <xf numFmtId="0" fontId="18" fillId="0" borderId="0" xfId="0" applyFont="1"/>
    <xf numFmtId="0" fontId="17" fillId="0" borderId="8" xfId="0" applyFont="1" applyFill="1" applyBorder="1" applyAlignment="1">
      <alignment horizontal="left" vertical="top"/>
    </xf>
    <xf numFmtId="0" fontId="18" fillId="0" borderId="0" xfId="0" applyFont="1" applyAlignment="1">
      <alignment vertical="top"/>
    </xf>
    <xf numFmtId="0" fontId="17" fillId="0" borderId="8" xfId="0" applyFont="1" applyFill="1" applyBorder="1" applyAlignment="1">
      <alignment horizontal="left" vertical="top" inden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indent="1"/>
    </xf>
    <xf numFmtId="0" fontId="4" fillId="0" borderId="5" xfId="0" applyFont="1" applyFill="1" applyBorder="1" applyAlignment="1">
      <alignment horizontal="left" vertical="center"/>
    </xf>
    <xf numFmtId="14" fontId="0" fillId="0" borderId="0" xfId="0" applyNumberFormat="1" applyAlignment="1">
      <alignment horizontal="right" vertical="center" indent="1"/>
    </xf>
    <xf numFmtId="14" fontId="17" fillId="0" borderId="9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15" fillId="2" borderId="3" xfId="0" applyNumberFormat="1" applyFont="1" applyFill="1" applyBorder="1" applyAlignment="1">
      <alignment horizontal="right" vertical="center" indent="1"/>
    </xf>
    <xf numFmtId="2" fontId="15" fillId="2" borderId="4" xfId="0" applyNumberFormat="1" applyFont="1" applyFill="1" applyBorder="1" applyAlignment="1">
      <alignment horizontal="right" vertical="center" indent="1"/>
    </xf>
    <xf numFmtId="2" fontId="15" fillId="2" borderId="2" xfId="0" applyNumberFormat="1" applyFont="1" applyFill="1" applyBorder="1" applyAlignment="1">
      <alignment horizontal="right" vertical="center" indent="1"/>
    </xf>
    <xf numFmtId="164" fontId="8" fillId="3" borderId="4" xfId="1" applyNumberFormat="1" applyFont="1" applyFill="1" applyBorder="1" applyAlignment="1">
      <alignment horizontal="right" vertical="center" indent="1"/>
    </xf>
    <xf numFmtId="164" fontId="8" fillId="3" borderId="2" xfId="1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top" indent="1"/>
    </xf>
    <xf numFmtId="0" fontId="17" fillId="0" borderId="0" xfId="0" applyFont="1" applyFill="1" applyBorder="1" applyAlignment="1">
      <alignment horizontal="left" vertical="top" indent="1"/>
    </xf>
    <xf numFmtId="0" fontId="17" fillId="0" borderId="8" xfId="0" applyFont="1" applyFill="1" applyBorder="1" applyAlignment="1">
      <alignment horizontal="right" vertical="center" indent="1"/>
    </xf>
    <xf numFmtId="0" fontId="17" fillId="0" borderId="9" xfId="0" applyFont="1" applyFill="1" applyBorder="1" applyAlignment="1">
      <alignment horizontal="right" vertical="center" indent="1"/>
    </xf>
    <xf numFmtId="0" fontId="16" fillId="0" borderId="6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7" xfId="0" applyFont="1" applyFill="1" applyBorder="1" applyAlignment="1">
      <alignment horizontal="left" vertical="center" indent="1"/>
    </xf>
    <xf numFmtId="0" fontId="17" fillId="0" borderId="8" xfId="0" applyFont="1" applyFill="1" applyBorder="1" applyAlignment="1">
      <alignment horizontal="left" vertical="center" indent="1"/>
    </xf>
    <xf numFmtId="0" fontId="19" fillId="0" borderId="8" xfId="2" applyFill="1" applyBorder="1" applyAlignment="1" applyProtection="1">
      <alignment horizontal="right" vertical="center" indent="1"/>
    </xf>
  </cellXfs>
  <cellStyles count="3">
    <cellStyle name="Currency" xfId="1" builtinId="4"/>
    <cellStyle name="Hyperlink" xfId="2" builtinId="8"/>
    <cellStyle name="Normal" xfId="0" builtinId="0" customBuiltin="1"/>
  </cellStyles>
  <dxfs count="16">
    <dxf>
      <font>
        <b/>
        <i/>
        <strike/>
        <condense/>
        <extend/>
        <outline/>
        <shadow/>
        <u val="none"/>
        <vertAlign val="baseline"/>
        <sz val="8"/>
        <color auto="1"/>
        <name val="新細明體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新細明體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新細明體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新細明體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新細明體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8"/>
        <color theme="0"/>
        <name val="新細明體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新細明體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ble Style 1" pivot="0" count="6">
      <tableStyleElement type="wholeTable" dxfId="15"/>
      <tableStyleElement type="headerRow" dxfId="14"/>
      <tableStyleElement type="totalRow" dxfId="13"/>
      <tableStyleElement type="firstColumn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表格1" ref="A12:G27" totalsRowCount="1" headerRowDxfId="9" dataDxfId="8" totalsRowDxfId="7">
  <autoFilter ref="A12:G26"/>
  <tableColumns count="7">
    <tableColumn id="1" name="天" totalsRowDxfId="6"/>
    <tableColumn id="3" name="日期" totalsRowLabel="合計" totalsRowDxfId="5"/>
    <tableColumn id="4" name="工作時數" totalsRowFunction="sum" totalsRowDxfId="4"/>
    <tableColumn id="5" name="加班時數" totalsRowFunction="sum" totalsRowDxfId="3"/>
    <tableColumn id="13" name="病假" totalsRowFunction="sum" totalsRowDxfId="2"/>
    <tableColumn id="12" name="休假" totalsRowFunction="sum" totalsRowDxfId="1"/>
    <tableColumn id="11" name="合計" totalsRowFunction="sum" totalsRowDxfId="0">
      <calculatedColumnFormula>IF(SUM(C13:F13)&gt;24,"您輸入的時數超過 24 小時。",SUM(C13:F13))</calculatedColumnFormula>
    </tableColumn>
  </tableColumns>
  <tableStyleInfo name="Table Style 1" showFirstColumn="1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O35"/>
  <sheetViews>
    <sheetView showGridLines="0" showZeros="0" tabSelected="1" workbookViewId="0">
      <selection sqref="A1:G1"/>
    </sheetView>
  </sheetViews>
  <sheetFormatPr defaultRowHeight="12.75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>
      <c r="A1" s="48" t="s">
        <v>22</v>
      </c>
      <c r="B1" s="48"/>
      <c r="C1" s="48"/>
      <c r="D1" s="48"/>
      <c r="E1" s="48"/>
      <c r="F1" s="48"/>
      <c r="G1" s="48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>
      <c r="A2" s="49" t="s">
        <v>26</v>
      </c>
      <c r="B2" s="49"/>
      <c r="C2" s="49"/>
      <c r="D2" s="49"/>
      <c r="E2" s="49"/>
      <c r="F2" s="19"/>
      <c r="G2" s="20" t="s">
        <v>23</v>
      </c>
      <c r="H2" s="11"/>
      <c r="I2" s="11"/>
      <c r="J2" s="11"/>
      <c r="K2" s="11"/>
      <c r="L2" s="11"/>
      <c r="M2" s="11"/>
      <c r="N2" s="11"/>
    </row>
    <row r="3" spans="1:15" s="2" customFormat="1" ht="12" customHeight="1">
      <c r="A3" s="18"/>
      <c r="B3" s="18"/>
      <c r="C3" s="18"/>
      <c r="D3" s="21"/>
      <c r="E3" s="21"/>
      <c r="F3" s="21"/>
      <c r="G3" s="21"/>
    </row>
    <row r="4" spans="1:15" s="2" customFormat="1" ht="12" customHeight="1">
      <c r="A4" s="18"/>
      <c r="B4" s="18"/>
      <c r="C4" s="18"/>
      <c r="D4" s="21"/>
      <c r="E4" s="21"/>
      <c r="F4" s="21"/>
      <c r="G4" s="21"/>
    </row>
    <row r="5" spans="1:15" s="2" customFormat="1" ht="12" customHeight="1">
      <c r="A5" s="18"/>
      <c r="B5" s="18"/>
      <c r="C5" s="18"/>
      <c r="D5" s="21"/>
      <c r="E5" s="21"/>
      <c r="F5" s="21"/>
      <c r="G5" s="21"/>
    </row>
    <row r="6" spans="1:15" s="3" customFormat="1" ht="12" customHeight="1">
      <c r="A6" s="22"/>
      <c r="B6" s="22"/>
      <c r="C6" s="22"/>
      <c r="D6" s="19"/>
      <c r="E6" s="19"/>
      <c r="F6" s="22"/>
      <c r="G6" s="22"/>
    </row>
    <row r="7" spans="1:15" s="3" customFormat="1" ht="20.100000000000001" customHeight="1">
      <c r="A7" s="50" t="s">
        <v>0</v>
      </c>
      <c r="B7" s="51"/>
      <c r="C7" s="46"/>
      <c r="D7" s="47"/>
      <c r="E7" s="23" t="s">
        <v>2</v>
      </c>
      <c r="F7" s="46"/>
      <c r="G7" s="47"/>
      <c r="J7" s="6"/>
      <c r="K7" s="6"/>
    </row>
    <row r="8" spans="1:15" s="3" customFormat="1" ht="20.100000000000001" customHeight="1">
      <c r="A8" s="50" t="s">
        <v>21</v>
      </c>
      <c r="B8" s="51"/>
      <c r="C8" s="52"/>
      <c r="D8" s="47"/>
      <c r="E8" s="50" t="s">
        <v>18</v>
      </c>
      <c r="F8" s="51"/>
      <c r="G8" s="33">
        <v>38718</v>
      </c>
    </row>
    <row r="9" spans="1:15" ht="20.100000000000001" customHeight="1">
      <c r="A9" s="50" t="s">
        <v>1</v>
      </c>
      <c r="B9" s="51"/>
      <c r="C9" s="46"/>
      <c r="D9" s="47"/>
      <c r="E9" s="50" t="s">
        <v>19</v>
      </c>
      <c r="F9" s="51"/>
      <c r="G9" s="33">
        <f>IF($G$8="","",$G$8+13)</f>
        <v>38731</v>
      </c>
    </row>
    <row r="10" spans="1:15" ht="14.1" customHeight="1">
      <c r="A10" s="13"/>
      <c r="B10" s="13"/>
      <c r="C10" s="14"/>
      <c r="D10" s="13"/>
      <c r="E10" s="13"/>
      <c r="F10" s="14"/>
      <c r="G10" s="14"/>
    </row>
    <row r="11" spans="1:15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>
      <c r="A12" s="5" t="s">
        <v>3</v>
      </c>
      <c r="B12" s="5" t="s">
        <v>20</v>
      </c>
      <c r="C12" s="7" t="s">
        <v>4</v>
      </c>
      <c r="D12" s="5" t="s">
        <v>5</v>
      </c>
      <c r="E12" s="5" t="s">
        <v>6</v>
      </c>
      <c r="F12" s="5" t="s">
        <v>7</v>
      </c>
      <c r="G12" s="5" t="s">
        <v>8</v>
      </c>
    </row>
    <row r="13" spans="1:15" s="3" customFormat="1" ht="20.100000000000001" customHeight="1">
      <c r="A13" s="4" t="s">
        <v>11</v>
      </c>
      <c r="B13" s="32">
        <f>G8</f>
        <v>38718</v>
      </c>
      <c r="C13" s="34">
        <v>8</v>
      </c>
      <c r="D13" s="34"/>
      <c r="E13" s="34"/>
      <c r="F13" s="34"/>
      <c r="G13" s="34">
        <f t="shared" ref="G13:G26" si="0">IF(SUM(C13:F13)&gt;24,"您輸入的時數超過 24 小時。",SUM(C13:F13))</f>
        <v>8</v>
      </c>
    </row>
    <row r="14" spans="1:15" s="3" customFormat="1" ht="20.100000000000001" customHeight="1">
      <c r="A14" s="4" t="s">
        <v>12</v>
      </c>
      <c r="B14" s="32">
        <f>IF($G$8="","",$G$8+1)</f>
        <v>38719</v>
      </c>
      <c r="C14" s="34">
        <v>8</v>
      </c>
      <c r="D14" s="34">
        <v>2</v>
      </c>
      <c r="E14" s="34"/>
      <c r="F14" s="34"/>
      <c r="G14" s="34">
        <f t="shared" si="0"/>
        <v>10</v>
      </c>
    </row>
    <row r="15" spans="1:15" s="3" customFormat="1" ht="20.100000000000001" customHeight="1">
      <c r="A15" s="4" t="s">
        <v>13</v>
      </c>
      <c r="B15" s="32">
        <f>IF($G$8="","",$G$8+2)</f>
        <v>38720</v>
      </c>
      <c r="C15" s="34"/>
      <c r="D15" s="34"/>
      <c r="E15" s="34">
        <v>8</v>
      </c>
      <c r="F15" s="34"/>
      <c r="G15" s="34">
        <f t="shared" si="0"/>
        <v>8</v>
      </c>
    </row>
    <row r="16" spans="1:15" s="3" customFormat="1" ht="20.100000000000001" customHeight="1">
      <c r="A16" s="4" t="s">
        <v>14</v>
      </c>
      <c r="B16" s="32">
        <f>IF($G$8="","",$G$8+3)</f>
        <v>38721</v>
      </c>
      <c r="C16" s="34"/>
      <c r="D16" s="34"/>
      <c r="E16" s="34"/>
      <c r="F16" s="34">
        <v>8</v>
      </c>
      <c r="G16" s="34">
        <f t="shared" si="0"/>
        <v>8</v>
      </c>
    </row>
    <row r="17" spans="1:7" s="3" customFormat="1" ht="20.100000000000001" customHeight="1">
      <c r="A17" s="4" t="s">
        <v>15</v>
      </c>
      <c r="B17" s="32">
        <f>IF($G$8="","",$G$8+4)</f>
        <v>38722</v>
      </c>
      <c r="C17" s="34"/>
      <c r="D17" s="34"/>
      <c r="E17" s="34"/>
      <c r="F17" s="34"/>
      <c r="G17" s="34">
        <f t="shared" si="0"/>
        <v>0</v>
      </c>
    </row>
    <row r="18" spans="1:7" s="3" customFormat="1" ht="20.100000000000001" customHeight="1">
      <c r="A18" s="4" t="s">
        <v>9</v>
      </c>
      <c r="B18" s="32">
        <f>IF($G$8="","",$G$8+5)</f>
        <v>38723</v>
      </c>
      <c r="C18" s="34"/>
      <c r="D18" s="34"/>
      <c r="E18" s="34"/>
      <c r="F18" s="34"/>
      <c r="G18" s="34">
        <f t="shared" si="0"/>
        <v>0</v>
      </c>
    </row>
    <row r="19" spans="1:7" s="3" customFormat="1" ht="20.100000000000001" customHeight="1">
      <c r="A19" s="4" t="s">
        <v>10</v>
      </c>
      <c r="B19" s="32">
        <f>IF($G$8="","",$G$8+6)</f>
        <v>38724</v>
      </c>
      <c r="C19" s="34"/>
      <c r="D19" s="34"/>
      <c r="E19" s="34"/>
      <c r="F19" s="34"/>
      <c r="G19" s="34">
        <f t="shared" si="0"/>
        <v>0</v>
      </c>
    </row>
    <row r="20" spans="1:7" s="3" customFormat="1" ht="20.100000000000001" customHeight="1">
      <c r="A20" s="4" t="s">
        <v>11</v>
      </c>
      <c r="B20" s="32">
        <f>IF($G$8="","",$G$8+7)</f>
        <v>38725</v>
      </c>
      <c r="C20" s="34"/>
      <c r="D20" s="34"/>
      <c r="E20" s="34"/>
      <c r="F20" s="34"/>
      <c r="G20" s="34">
        <f t="shared" si="0"/>
        <v>0</v>
      </c>
    </row>
    <row r="21" spans="1:7" s="3" customFormat="1" ht="20.100000000000001" customHeight="1">
      <c r="A21" s="4" t="s">
        <v>12</v>
      </c>
      <c r="B21" s="32">
        <f>IF($G$8="","",$G$8+8)</f>
        <v>38726</v>
      </c>
      <c r="C21" s="34"/>
      <c r="D21" s="34"/>
      <c r="E21" s="34"/>
      <c r="F21" s="34"/>
      <c r="G21" s="34">
        <f t="shared" si="0"/>
        <v>0</v>
      </c>
    </row>
    <row r="22" spans="1:7" s="3" customFormat="1" ht="20.100000000000001" customHeight="1">
      <c r="A22" s="4" t="s">
        <v>13</v>
      </c>
      <c r="B22" s="32">
        <f>IF($G$8="","",$G$8+9)</f>
        <v>38727</v>
      </c>
      <c r="C22" s="34"/>
      <c r="D22" s="34"/>
      <c r="E22" s="34"/>
      <c r="F22" s="34"/>
      <c r="G22" s="34">
        <f t="shared" si="0"/>
        <v>0</v>
      </c>
    </row>
    <row r="23" spans="1:7" s="3" customFormat="1" ht="20.100000000000001" customHeight="1">
      <c r="A23" s="4" t="s">
        <v>14</v>
      </c>
      <c r="B23" s="32">
        <f>IF($G$8="","",$G$8+10)</f>
        <v>38728</v>
      </c>
      <c r="C23" s="34"/>
      <c r="D23" s="34"/>
      <c r="E23" s="34"/>
      <c r="F23" s="34"/>
      <c r="G23" s="34">
        <f t="shared" si="0"/>
        <v>0</v>
      </c>
    </row>
    <row r="24" spans="1:7" s="3" customFormat="1" ht="20.100000000000001" customHeight="1">
      <c r="A24" s="4" t="s">
        <v>15</v>
      </c>
      <c r="B24" s="32">
        <f>IF($G$8="","",$G$8+11)</f>
        <v>38729</v>
      </c>
      <c r="C24" s="34"/>
      <c r="D24" s="34"/>
      <c r="E24" s="34"/>
      <c r="F24" s="34"/>
      <c r="G24" s="34">
        <f t="shared" si="0"/>
        <v>0</v>
      </c>
    </row>
    <row r="25" spans="1:7" s="3" customFormat="1" ht="20.100000000000001" customHeight="1">
      <c r="A25" s="4" t="s">
        <v>9</v>
      </c>
      <c r="B25" s="32">
        <f>IF($G$8="","",$G$8+12)</f>
        <v>38730</v>
      </c>
      <c r="C25" s="34"/>
      <c r="D25" s="34"/>
      <c r="E25" s="34"/>
      <c r="F25" s="34"/>
      <c r="G25" s="34">
        <f t="shared" si="0"/>
        <v>0</v>
      </c>
    </row>
    <row r="26" spans="1:7" s="3" customFormat="1" ht="20.100000000000001" customHeight="1">
      <c r="A26" s="4" t="s">
        <v>10</v>
      </c>
      <c r="B26" s="32">
        <f>IF($G$8="","",$G$8+13)</f>
        <v>38731</v>
      </c>
      <c r="C26" s="34"/>
      <c r="D26" s="34"/>
      <c r="E26" s="34"/>
      <c r="F26" s="34"/>
      <c r="G26" s="34">
        <f t="shared" si="0"/>
        <v>0</v>
      </c>
    </row>
    <row r="27" spans="1:7" s="3" customFormat="1" ht="20.100000000000001" customHeight="1" thickBot="1">
      <c r="A27" s="31"/>
      <c r="B27" s="41" t="s">
        <v>8</v>
      </c>
      <c r="C27" s="35">
        <f>SUBTOTAL(109,表格1[工作時數])</f>
        <v>16</v>
      </c>
      <c r="D27" s="35">
        <f>SUBTOTAL(109,表格1[加班時數])</f>
        <v>2</v>
      </c>
      <c r="E27" s="35">
        <f>SUBTOTAL(109,表格1[病假])</f>
        <v>8</v>
      </c>
      <c r="F27" s="35">
        <f>SUBTOTAL(109,表格1[休假])</f>
        <v>8</v>
      </c>
      <c r="G27" s="35">
        <f>SUBTOTAL(109,表格1[合計])</f>
        <v>34</v>
      </c>
    </row>
    <row r="28" spans="1:7" s="3" customFormat="1" ht="19.5" customHeight="1" thickBot="1">
      <c r="A28" s="15"/>
      <c r="B28" s="42" t="s">
        <v>17</v>
      </c>
      <c r="C28" s="36">
        <v>100</v>
      </c>
      <c r="D28" s="37">
        <v>150</v>
      </c>
      <c r="E28" s="37">
        <v>100</v>
      </c>
      <c r="F28" s="37">
        <v>100</v>
      </c>
      <c r="G28" s="38"/>
    </row>
    <row r="29" spans="1:7" s="3" customFormat="1" ht="19.5" customHeight="1">
      <c r="A29" s="17"/>
      <c r="B29" s="43" t="s">
        <v>16</v>
      </c>
      <c r="C29" s="39">
        <f>SUM(C28*表格1[[#Totals],[工作時數]])</f>
        <v>1600</v>
      </c>
      <c r="D29" s="39">
        <f>SUM(D28*表格1[[#Totals],[加班時數]])</f>
        <v>300</v>
      </c>
      <c r="E29" s="39">
        <f>SUM(E28*表格1[[#Totals],[病假]])</f>
        <v>800</v>
      </c>
      <c r="F29" s="39">
        <f>SUM(F28*表格1[[#Totals],[休假]])</f>
        <v>800</v>
      </c>
      <c r="G29" s="40">
        <f>SUM(C29:F29)</f>
        <v>3500</v>
      </c>
    </row>
    <row r="32" spans="1:7" ht="14.25">
      <c r="A32" s="16"/>
      <c r="B32" s="16"/>
      <c r="C32" s="16"/>
      <c r="D32" s="16"/>
      <c r="E32" s="16"/>
      <c r="F32" s="16"/>
      <c r="G32" s="16"/>
    </row>
    <row r="33" spans="1:7" ht="14.25">
      <c r="A33" s="24"/>
      <c r="B33" s="24"/>
      <c r="C33" s="24"/>
      <c r="D33" s="24"/>
      <c r="E33" s="25"/>
      <c r="F33" s="24"/>
      <c r="G33" s="24"/>
    </row>
    <row r="34" spans="1:7" s="12" customFormat="1" ht="27.95" customHeight="1">
      <c r="A34" s="44" t="s">
        <v>24</v>
      </c>
      <c r="B34" s="44"/>
      <c r="C34" s="26"/>
      <c r="D34" s="26"/>
      <c r="E34" s="27"/>
      <c r="F34" s="28" t="s">
        <v>20</v>
      </c>
      <c r="G34" s="26"/>
    </row>
    <row r="35" spans="1:7" s="12" customFormat="1" ht="20.100000000000001" customHeight="1">
      <c r="A35" s="45" t="s">
        <v>25</v>
      </c>
      <c r="B35" s="45"/>
      <c r="C35" s="29"/>
      <c r="D35" s="29"/>
      <c r="E35" s="27"/>
      <c r="F35" s="30" t="s">
        <v>20</v>
      </c>
      <c r="G35" s="29"/>
    </row>
  </sheetData>
  <mergeCells count="13">
    <mergeCell ref="A34:B34"/>
    <mergeCell ref="A35:B35"/>
    <mergeCell ref="F7:G7"/>
    <mergeCell ref="A1:G1"/>
    <mergeCell ref="A2:E2"/>
    <mergeCell ref="E8:F8"/>
    <mergeCell ref="E9:F9"/>
    <mergeCell ref="A7:B7"/>
    <mergeCell ref="A8:B8"/>
    <mergeCell ref="A9:B9"/>
    <mergeCell ref="C7:D7"/>
    <mergeCell ref="C8:D8"/>
    <mergeCell ref="C9:D9"/>
  </mergeCells>
  <phoneticPr fontId="0" type="noConversion"/>
  <printOptions horizontalCentered="1"/>
  <pageMargins left="0.5" right="0.5" top="0.75" bottom="0.75" header="0.5" footer="0"/>
  <pageSetup scale="76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6daf58-3c46-4c48-8560-c485e881f7f9">english</DirectSourceMarket>
    <ApprovalStatus xmlns="c66daf58-3c46-4c48-8560-c485e881f7f9">In Progress</ApprovalStatus>
    <MarketSpecific xmlns="c66daf58-3c46-4c48-8560-c485e881f7f9" xsi:nil="true"/>
    <PrimaryImageGen xmlns="c66daf58-3c46-4c48-8560-c485e881f7f9">true</PrimaryImageGen>
    <ThumbnailAssetId xmlns="c66daf58-3c46-4c48-8560-c485e881f7f9" xsi:nil="true"/>
    <NumericId xmlns="c66daf58-3c46-4c48-8560-c485e881f7f9">-1</NumericId>
    <TPFriendlyName xmlns="c66daf58-3c46-4c48-8560-c485e881f7f9">Biweekly time sheet</TPFriendlyName>
    <BusinessGroup xmlns="c66daf58-3c46-4c48-8560-c485e881f7f9" xsi:nil="true"/>
    <APEditor xmlns="c66daf58-3c46-4c48-8560-c485e881f7f9">
      <UserInfo>
        <DisplayName>REDMOND\v-luannv</DisplayName>
        <AccountId>234</AccountId>
        <AccountType/>
      </UserInfo>
    </APEditor>
    <SourceTitle xmlns="c66daf58-3c46-4c48-8560-c485e881f7f9">Biweekly time sheet</SourceTitle>
    <OpenTemplate xmlns="c66daf58-3c46-4c48-8560-c485e881f7f9">true</OpenTemplate>
    <UALocComments xmlns="c66daf58-3c46-4c48-8560-c485e881f7f9" xsi:nil="true"/>
    <ParentAssetId xmlns="c66daf58-3c46-4c48-8560-c485e881f7f9" xsi:nil="true"/>
    <PublishStatusLookup xmlns="c66daf58-3c46-4c48-8560-c485e881f7f9">
      <Value>88526</Value>
      <Value>441545</Value>
    </PublishStatusLookup>
    <IntlLangReviewDate xmlns="c66daf58-3c46-4c48-8560-c485e881f7f9" xsi:nil="true"/>
    <LastPublishResultLookup xmlns="c66daf58-3c46-4c48-8560-c485e881f7f9" xsi:nil="true"/>
    <MachineTranslated xmlns="c66daf58-3c46-4c48-8560-c485e881f7f9" xsi:nil="true"/>
    <OriginalSourceMarket xmlns="c66daf58-3c46-4c48-8560-c485e881f7f9">english</OriginalSourceMarket>
    <TPInstallLocation xmlns="c66daf58-3c46-4c48-8560-c485e881f7f9">{My Templates}</TPInstallLocation>
    <APDescription xmlns="c66daf58-3c46-4c48-8560-c485e881f7f9" xsi:nil="true"/>
    <ClipArtFilename xmlns="c66daf58-3c46-4c48-8560-c485e881f7f9" xsi:nil="true"/>
    <ContentItem xmlns="c66daf58-3c46-4c48-8560-c485e881f7f9" xsi:nil="true"/>
    <EditorialStatus xmlns="c66daf58-3c46-4c48-8560-c485e881f7f9" xsi:nil="true"/>
    <PublishTargets xmlns="c66daf58-3c46-4c48-8560-c485e881f7f9">OfficeOnline</PublishTargets>
    <TPLaunchHelpLinkType xmlns="c66daf58-3c46-4c48-8560-c485e881f7f9">Template</TPLaunchHelpLinkType>
    <LastModifiedDateTime xmlns="c66daf58-3c46-4c48-8560-c485e881f7f9" xsi:nil="true"/>
    <TimesCloned xmlns="c66daf58-3c46-4c48-8560-c485e881f7f9" xsi:nil="true"/>
    <AssetStart xmlns="c66daf58-3c46-4c48-8560-c485e881f7f9">2009-06-17T13:49:10+00:00</AssetStart>
    <LastHandOff xmlns="c66daf58-3c46-4c48-8560-c485e881f7f9" xsi:nil="true"/>
    <Provider xmlns="c66daf58-3c46-4c48-8560-c485e881f7f9">EY006220130</Provider>
    <AcquiredFrom xmlns="c66daf58-3c46-4c48-8560-c485e881f7f9" xsi:nil="true"/>
    <TPClientViewer xmlns="c66daf58-3c46-4c48-8560-c485e881f7f9">Microsoft Office Excel</TPClientViewer>
    <ArtSampleDocs xmlns="c66daf58-3c46-4c48-8560-c485e881f7f9" xsi:nil="true"/>
    <UACurrentWords xmlns="c66daf58-3c46-4c48-8560-c485e881f7f9">0</UACurrentWords>
    <UALocRecommendation xmlns="c66daf58-3c46-4c48-8560-c485e881f7f9">Localize</UALocRecommendation>
    <IsDeleted xmlns="c66daf58-3c46-4c48-8560-c485e881f7f9">false</IsDeleted>
    <ShowIn xmlns="c66daf58-3c46-4c48-8560-c485e881f7f9">Show everywhere</ShowIn>
    <UANotes xmlns="c66daf58-3c46-4c48-8560-c485e881f7f9" xsi:nil="true"/>
    <TemplateStatus xmlns="c66daf58-3c46-4c48-8560-c485e881f7f9" xsi:nil="true"/>
    <VoteCount xmlns="c66daf58-3c46-4c48-8560-c485e881f7f9" xsi:nil="true"/>
    <CSXHash xmlns="c66daf58-3c46-4c48-8560-c485e881f7f9" xsi:nil="true"/>
    <AssetExpire xmlns="c66daf58-3c46-4c48-8560-c485e881f7f9">2100-01-01T00:00:00+00:00</AssetExpire>
    <DSATActionTaken xmlns="c66daf58-3c46-4c48-8560-c485e881f7f9" xsi:nil="true"/>
    <CSXSubmissionMarket xmlns="c66daf58-3c46-4c48-8560-c485e881f7f9" xsi:nil="true"/>
    <TPExecutable xmlns="c66daf58-3c46-4c48-8560-c485e881f7f9" xsi:nil="true"/>
    <SubmitterId xmlns="c66daf58-3c46-4c48-8560-c485e881f7f9" xsi:nil="true"/>
    <AssetType xmlns="c66daf58-3c46-4c48-8560-c485e881f7f9">TP</AssetType>
    <CSXUpdate xmlns="c66daf58-3c46-4c48-8560-c485e881f7f9">false</CSXUpdate>
    <BugNumber xmlns="c66daf58-3c46-4c48-8560-c485e881f7f9" xsi:nil="true"/>
    <ApprovalLog xmlns="c66daf58-3c46-4c48-8560-c485e881f7f9" xsi:nil="true"/>
    <CSXSubmissionDate xmlns="c66daf58-3c46-4c48-8560-c485e881f7f9" xsi:nil="true"/>
    <Milestone xmlns="c66daf58-3c46-4c48-8560-c485e881f7f9" xsi:nil="true"/>
    <TPComponent xmlns="c66daf58-3c46-4c48-8560-c485e881f7f9">EXCELFiles</TPComponent>
    <OriginAsset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TP010196200</AssetId>
    <TPApplication xmlns="c66daf58-3c46-4c48-8560-c485e881f7f9">Excel</TPApplication>
    <TPLaunchHelpLink xmlns="c66daf58-3c46-4c48-8560-c485e881f7f9" xsi:nil="true"/>
    <IntlLocPriority xmlns="c66daf58-3c46-4c48-8560-c485e881f7f9" xsi:nil="true"/>
    <IntlLangReviewer xmlns="c66daf58-3c46-4c48-8560-c485e881f7f9" xsi:nil="true"/>
    <PlannedPubDate xmlns="c66daf58-3c46-4c48-8560-c485e881f7f9" xsi:nil="true"/>
    <CrawlForDependencies xmlns="c66daf58-3c46-4c48-8560-c485e881f7f9">false</CrawlForDependencies>
    <HandoffToMSDN xmlns="c66daf58-3c46-4c48-8560-c485e881f7f9" xsi:nil="true"/>
    <TrustLevel xmlns="c66daf58-3c46-4c48-8560-c485e881f7f9">1 Microsoft Managed Content</TrustLevel>
    <IsSearchable xmlns="c66daf58-3c46-4c48-8560-c485e881f7f9">false</IsSearchable>
    <TPNamespace xmlns="c66daf58-3c46-4c48-8560-c485e881f7f9">EXCEL</TPNamespace>
    <Markets xmlns="c66daf58-3c46-4c48-8560-c485e881f7f9"/>
    <AverageRating xmlns="c66daf58-3c46-4c48-8560-c485e881f7f9" xsi:nil="true"/>
    <UAProjectedTotalWords xmlns="c66daf58-3c46-4c48-8560-c485e881f7f9" xsi:nil="true"/>
    <IntlLangReview xmlns="c66daf58-3c46-4c48-8560-c485e881f7f9" xsi:nil="true"/>
    <OutputCachingOn xmlns="c66daf58-3c46-4c48-8560-c485e881f7f9">false</OutputCachingOn>
    <APAuthor xmlns="c66daf58-3c46-4c48-8560-c485e881f7f9">
      <UserInfo>
        <DisplayName>REDMOND\cynvey</DisplayName>
        <AccountId>252</AccountId>
        <AccountType/>
      </UserInfo>
    </APAuthor>
    <TPAppVersion xmlns="c66daf58-3c46-4c48-8560-c485e881f7f9">12</TPAppVersion>
    <TPCommandLine xmlns="c66daf58-3c46-4c48-8560-c485e881f7f9">{XL} /t {FilePath}</TPCommandLine>
    <EditorialTags xmlns="c66daf58-3c46-4c48-8560-c485e881f7f9" xsi:nil="true"/>
    <OOCacheId xmlns="c66daf58-3c46-4c48-8560-c485e881f7f9" xsi:nil="true"/>
    <PolicheckWords xmlns="c66daf58-3c46-4c48-8560-c485e881f7f9" xsi:nil="true"/>
    <LegacyData xmlns="c66daf58-3c46-4c48-8560-c485e881f7f9" xsi:nil="true"/>
    <Downloads xmlns="c66daf58-3c46-4c48-8560-c485e881f7f9">0</Downloads>
    <TemplateTemplateType xmlns="c66daf58-3c46-4c48-8560-c485e881f7f9">Excel 2007 Default</TemplateTemplateType>
    <FriendlyTitle xmlns="c66daf58-3c46-4c48-8560-c485e881f7f9" xsi:nil="true"/>
    <Providers xmlns="c66daf58-3c46-4c48-8560-c485e881f7f9" xsi:nil="true"/>
    <Manager xmlns="c66daf58-3c46-4c48-8560-c485e881f7f9" xsi:nil="true"/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42313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BlockPublish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8D4EB39-E874-4907-8400-D99BF212F461}"/>
</file>

<file path=customXml/itemProps2.xml><?xml version="1.0" encoding="utf-8"?>
<ds:datastoreItem xmlns:ds="http://schemas.openxmlformats.org/officeDocument/2006/customXml" ds:itemID="{E75EA6A6-DB66-46C4-8BAE-43D1C9235B3C}"/>
</file>

<file path=customXml/itemProps3.xml><?xml version="1.0" encoding="utf-8"?>
<ds:datastoreItem xmlns:ds="http://schemas.openxmlformats.org/officeDocument/2006/customXml" ds:itemID="{1DD92A7D-FC25-4306-88FF-B75DE72E0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雙週工時表</vt:lpstr>
      <vt:lpstr>雙週工時表!Print_Area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</dc:title>
  <dc:subject/>
  <dc:creator/>
  <cp:keywords/>
  <dc:description/>
  <cp:lastModifiedBy/>
  <dcterms:created xsi:type="dcterms:W3CDTF">2006-08-21T19:51:19Z</dcterms:created>
  <dcterms:modified xsi:type="dcterms:W3CDTF">2012-05-25T07:51:27Z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mageGenCounter">
    <vt:i4>0</vt:i4>
  </property>
  <property fmtid="{D5CDD505-2E9C-101B-9397-08002B2CF9AE}" pid="4" name="PolicheckStatus">
    <vt:i4>0</vt:i4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APTrustLevel">
    <vt:r8>1</vt:r8>
  </property>
  <property fmtid="{D5CDD505-2E9C-101B-9397-08002B2CF9AE}" pid="9" name="Order">
    <vt:r8>4622300</vt:r8>
  </property>
  <property fmtid="{D5CDD505-2E9C-101B-9397-08002B2CF9AE}" pid="10" name="HiddenCategoryTags">
    <vt:lpwstr/>
  </property>
  <property fmtid="{D5CDD505-2E9C-101B-9397-08002B2CF9AE}" pid="11" name="InternalTags">
    <vt:lpwstr/>
  </property>
  <property fmtid="{D5CDD505-2E9C-101B-9397-08002B2CF9AE}" pid="12" name="FeatureTags">
    <vt:lpwstr/>
  </property>
  <property fmtid="{D5CDD505-2E9C-101B-9397-08002B2CF9AE}" pid="13" name="LocalizationTags">
    <vt:lpwstr/>
  </property>
  <property fmtid="{D5CDD505-2E9C-101B-9397-08002B2CF9AE}" pid="14" name="CategoryTags">
    <vt:lpwstr/>
  </property>
  <property fmtid="{D5CDD505-2E9C-101B-9397-08002B2CF9AE}" pid="15" name="CampaignTags">
    <vt:lpwstr/>
  </property>
  <property fmtid="{D5CDD505-2E9C-101B-9397-08002B2CF9AE}" pid="16" name="ScenarioTags">
    <vt:lpwstr/>
  </property>
</Properties>
</file>