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5" windowWidth="11340" windowHeight="8070"/>
  </bookViews>
  <sheets>
    <sheet name="支出" sheetId="1" r:id="rId1"/>
    <sheet name="收入" sheetId="2" r:id="rId2"/>
    <sheet name="摘要" sheetId="3" r:id="rId3"/>
  </sheets>
  <definedNames>
    <definedName name="_xlnm.Print_Area" localSheetId="2">摘要!$A$1:$G$64</definedName>
    <definedName name="_xlnm.Print_Area" localSheetId="0">支出!$A$1:$G$65</definedName>
    <definedName name="_xlnm.Print_Area" localSheetId="1">收入!$A$1:$G$64</definedName>
  </definedNames>
  <calcPr calcId="145621"/>
  <webPublishing codePage="950"/>
</workbook>
</file>

<file path=xl/calcChain.xml><?xml version="1.0" encoding="utf-8"?>
<calcChain xmlns="http://schemas.openxmlformats.org/spreadsheetml/2006/main">
  <c r="A1" i="3" l="1"/>
  <c r="A1" i="2"/>
  <c r="B12" i="1"/>
  <c r="F12" i="1"/>
  <c r="G20" i="1"/>
  <c r="G12" i="1"/>
  <c r="C33" i="1"/>
  <c r="C26" i="1"/>
  <c r="C12" i="1"/>
  <c r="F25" i="1"/>
  <c r="F20" i="1"/>
  <c r="B33" i="1"/>
  <c r="B26" i="1"/>
  <c r="B20" i="1"/>
  <c r="C20" i="1"/>
  <c r="E9" i="2"/>
  <c r="E10" i="2"/>
  <c r="E11" i="2"/>
  <c r="E16" i="2"/>
  <c r="E17" i="2"/>
  <c r="E18" i="2"/>
  <c r="E23" i="2"/>
  <c r="E24" i="2"/>
  <c r="E25" i="2"/>
  <c r="E30" i="2"/>
  <c r="E31" i="2"/>
  <c r="E32" i="2"/>
  <c r="E33" i="2"/>
  <c r="F9" i="2"/>
  <c r="F10" i="2"/>
  <c r="F11" i="2"/>
  <c r="F16" i="2"/>
  <c r="F17" i="2"/>
  <c r="F18" i="2"/>
  <c r="F23" i="2"/>
  <c r="F24" i="2"/>
  <c r="F25" i="2"/>
  <c r="F30" i="2"/>
  <c r="F31" i="2"/>
  <c r="F32" i="2"/>
  <c r="F33" i="2"/>
  <c r="F34" i="2" l="1"/>
  <c r="F19" i="2"/>
  <c r="E26" i="2"/>
  <c r="F26" i="2"/>
  <c r="F12" i="2"/>
  <c r="F5" i="2" s="1"/>
  <c r="C5" i="3" s="1"/>
  <c r="E34" i="2"/>
  <c r="F5" i="1"/>
  <c r="B6" i="3" s="1"/>
  <c r="E19" i="2"/>
  <c r="E12" i="2"/>
  <c r="G5" i="1"/>
  <c r="C6" i="3" s="1"/>
  <c r="C7" i="3" l="1"/>
  <c r="E5" i="2"/>
  <c r="B5" i="3" s="1"/>
  <c r="B7" i="3" s="1"/>
</calcChain>
</file>

<file path=xl/sharedStrings.xml><?xml version="1.0" encoding="utf-8"?>
<sst xmlns="http://schemas.openxmlformats.org/spreadsheetml/2006/main" count="103" uniqueCount="61">
  <si>
    <t>房間與大廳費用</t>
  </si>
  <si>
    <t>現場工作人員</t>
  </si>
  <si>
    <t>設備</t>
  </si>
  <si>
    <t>桌椅</t>
  </si>
  <si>
    <t>預估</t>
  </si>
  <si>
    <t>實額</t>
  </si>
  <si>
    <t>餐點</t>
  </si>
  <si>
    <t>食物</t>
  </si>
  <si>
    <t>飲料</t>
  </si>
  <si>
    <t>桌布</t>
  </si>
  <si>
    <t>工作人員與小費</t>
  </si>
  <si>
    <t>場地</t>
  </si>
  <si>
    <t>佈置</t>
  </si>
  <si>
    <t>花</t>
  </si>
  <si>
    <t>蠟燭</t>
  </si>
  <si>
    <t>燈光</t>
  </si>
  <si>
    <t>氣球</t>
  </si>
  <si>
    <t>紙類</t>
  </si>
  <si>
    <t>表演人員</t>
  </si>
  <si>
    <t>演講人</t>
  </si>
  <si>
    <t>旅行</t>
  </si>
  <si>
    <t>飯店</t>
  </si>
  <si>
    <t>節目單</t>
  </si>
  <si>
    <t>宣傳</t>
  </si>
  <si>
    <t>美編</t>
  </si>
  <si>
    <t>影印/列印</t>
  </si>
  <si>
    <t>郵費</t>
  </si>
  <si>
    <t>獎品</t>
  </si>
  <si>
    <t>禮物</t>
  </si>
  <si>
    <t>雜項</t>
  </si>
  <si>
    <t>電話</t>
  </si>
  <si>
    <t>交通</t>
  </si>
  <si>
    <t>文具</t>
  </si>
  <si>
    <t>傳真服務</t>
  </si>
  <si>
    <t>總支出</t>
  </si>
  <si>
    <t>其他：</t>
  </si>
  <si>
    <t>入場費</t>
  </si>
  <si>
    <t>總收入</t>
  </si>
  <si>
    <t>總支出</t>
  </si>
  <si>
    <t>總盈餘 (或損失)</t>
  </si>
  <si>
    <t>孩童 @</t>
  </si>
  <si>
    <t>其他：</t>
  </si>
  <si>
    <t>封面 @</t>
  </si>
  <si>
    <t>半版 @</t>
  </si>
  <si>
    <t>四分之一版 @</t>
  </si>
  <si>
    <t>大型攤位 @</t>
  </si>
  <si>
    <t>中型攤位 @</t>
  </si>
  <si>
    <t>小型攤位 @</t>
  </si>
  <si>
    <t>項目 @</t>
  </si>
  <si>
    <t>彩帶/徽章/紀念品</t>
  </si>
  <si>
    <t>節目單中的廣告</t>
  </si>
  <si>
    <t>參展者/廠商</t>
  </si>
  <si>
    <t>物品銷售</t>
  </si>
  <si>
    <t>活動預算：[活動名稱]</t>
  </si>
  <si>
    <t>成人 @</t>
  </si>
  <si>
    <t>合計：</t>
  </si>
  <si>
    <t xml:space="preserve"> &gt; 支出</t>
  </si>
  <si>
    <t xml:space="preserve"> &gt; 收入</t>
  </si>
  <si>
    <t xml:space="preserve"> &gt; 盈餘 - 損失摘要</t>
  </si>
  <si>
    <t>總收入</t>
  </si>
  <si>
    <t>預估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</si>
</sst>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Calibri"/>
      <family val="2"/>
      <scheme val="minor"/>
    </font>
    <font>
      <sz val="8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5" fillId="0" borderId="0">
      <alignment horizontal="left" vertical="center"/>
    </xf>
    <xf numFmtId="0" fontId="8" fillId="0" borderId="0">
      <alignment horizontal="left" vertical="center"/>
    </xf>
    <xf numFmtId="164" fontId="7" fillId="2" borderId="1">
      <alignment vertical="center"/>
    </xf>
    <xf numFmtId="0" fontId="7" fillId="0" borderId="2">
      <alignment horizontal="right" vertical="center"/>
    </xf>
    <xf numFmtId="0" fontId="7" fillId="0" borderId="2">
      <alignment horizontal="left" vertical="center"/>
    </xf>
    <xf numFmtId="164" fontId="7" fillId="0" borderId="1">
      <alignment horizontal="right" vertical="center"/>
    </xf>
    <xf numFmtId="164" fontId="6" fillId="2" borderId="0">
      <alignment horizontal="right" vertical="center"/>
    </xf>
    <xf numFmtId="164" fontId="6" fillId="0" borderId="0">
      <alignment horizontal="right" vertical="center"/>
    </xf>
    <xf numFmtId="164" fontId="7" fillId="0" borderId="1">
      <alignment horizontal="right" vertical="center"/>
    </xf>
  </cellStyleXfs>
  <cellXfs count="55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/>
    <xf numFmtId="0" fontId="8" fillId="0" borderId="0" xfId="2">
      <alignment horizontal="left" vertical="center"/>
    </xf>
    <xf numFmtId="164" fontId="7" fillId="2" borderId="1" xfId="3">
      <alignment vertical="center"/>
    </xf>
    <xf numFmtId="0" fontId="7" fillId="0" borderId="2" xfId="4">
      <alignment horizontal="right" vertical="center"/>
    </xf>
    <xf numFmtId="0" fontId="7" fillId="0" borderId="2" xfId="5">
      <alignment horizontal="left" vertical="center"/>
    </xf>
    <xf numFmtId="164" fontId="7" fillId="0" borderId="1" xfId="6">
      <alignment horizontal="right" vertical="center"/>
    </xf>
    <xf numFmtId="164" fontId="6" fillId="2" borderId="0" xfId="7">
      <alignment horizontal="right" vertical="center"/>
    </xf>
    <xf numFmtId="164" fontId="6" fillId="0" borderId="0" xfId="8">
      <alignment horizontal="right" vertical="center"/>
    </xf>
    <xf numFmtId="164" fontId="6" fillId="2" borderId="0" xfId="7" applyAlignment="1">
      <alignment horizontal="left" vertical="center"/>
    </xf>
    <xf numFmtId="164" fontId="6" fillId="0" borderId="0" xfId="8" applyAlignment="1">
      <alignment horizontal="left" vertical="center"/>
    </xf>
    <xf numFmtId="164" fontId="7" fillId="0" borderId="1" xfId="9">
      <alignment horizontal="right" vertical="center"/>
    </xf>
    <xf numFmtId="0" fontId="8" fillId="0" borderId="0" xfId="2" applyAlignment="1">
      <alignment vertical="center"/>
    </xf>
    <xf numFmtId="0" fontId="8" fillId="0" borderId="0" xfId="2" applyAlignment="1">
      <alignment horizontal="left" vertical="center"/>
    </xf>
    <xf numFmtId="0" fontId="7" fillId="0" borderId="2" xfId="4" applyAlignment="1">
      <alignment horizontal="left" vertical="center"/>
    </xf>
    <xf numFmtId="164" fontId="7" fillId="2" borderId="1" xfId="3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2" xfId="5" applyAlignment="1">
      <alignment horizontal="left" vertical="center"/>
    </xf>
    <xf numFmtId="164" fontId="7" fillId="0" borderId="1" xfId="9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1" applyAlignment="1"/>
    <xf numFmtId="0" fontId="7" fillId="2" borderId="1" xfId="3" applyNumberFormat="1">
      <alignment vertical="center"/>
    </xf>
    <xf numFmtId="0" fontId="0" fillId="0" borderId="0" xfId="0" applyNumberFormat="1" applyAlignment="1">
      <alignment vertical="center"/>
    </xf>
    <xf numFmtId="0" fontId="7" fillId="0" borderId="1" xfId="9" applyNumberFormat="1">
      <alignment horizontal="right" vertical="center"/>
    </xf>
    <xf numFmtId="0" fontId="7" fillId="0" borderId="2" xfId="5" applyNumberFormat="1">
      <alignment horizontal="left" vertical="center"/>
    </xf>
    <xf numFmtId="0" fontId="6" fillId="2" borderId="0" xfId="7" applyNumberFormat="1">
      <alignment horizontal="right" vertical="center"/>
    </xf>
    <xf numFmtId="0" fontId="6" fillId="0" borderId="0" xfId="8" applyNumberFormat="1">
      <alignment horizontal="right" vertical="center"/>
    </xf>
    <xf numFmtId="1" fontId="6" fillId="2" borderId="0" xfId="7" applyNumberFormat="1">
      <alignment horizontal="right" vertical="center"/>
    </xf>
    <xf numFmtId="1" fontId="6" fillId="0" borderId="0" xfId="8" applyNumberFormat="1">
      <alignment horizontal="right" vertical="center"/>
    </xf>
    <xf numFmtId="0" fontId="7" fillId="2" borderId="1" xfId="3" applyNumberFormat="1" applyFont="1">
      <alignment vertical="center"/>
    </xf>
    <xf numFmtId="2" fontId="6" fillId="2" borderId="0" xfId="7" applyNumberFormat="1">
      <alignment horizontal="right" vertical="center"/>
    </xf>
    <xf numFmtId="0" fontId="0" fillId="0" borderId="0" xfId="0" applyFill="1" applyBorder="1"/>
    <xf numFmtId="0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distributed"/>
    </xf>
    <xf numFmtId="0" fontId="0" fillId="0" borderId="0" xfId="0" applyNumberFormat="1" applyFont="1" applyAlignment="1">
      <alignment horizontal="center" vertical="center"/>
    </xf>
    <xf numFmtId="0" fontId="7" fillId="0" borderId="2" xfId="4" applyNumberFormat="1" applyAlignment="1">
      <alignment horizontal="center" vertical="center"/>
    </xf>
    <xf numFmtId="0" fontId="5" fillId="0" borderId="0" xfId="1" applyNumberFormat="1" applyAlignment="1">
      <alignment horizontal="left"/>
    </xf>
    <xf numFmtId="0" fontId="8" fillId="0" borderId="0" xfId="2" applyNumberFormat="1" applyFont="1">
      <alignment horizontal="left" vertical="center"/>
    </xf>
    <xf numFmtId="164" fontId="0" fillId="0" borderId="0" xfId="0" applyNumberFormat="1" applyAlignment="1">
      <alignment vertical="center"/>
    </xf>
    <xf numFmtId="0" fontId="5" fillId="0" borderId="0" xfId="1" applyAlignment="1">
      <alignment horizontal="left"/>
    </xf>
    <xf numFmtId="0" fontId="8" fillId="0" borderId="0" xfId="2" applyFont="1">
      <alignment horizontal="left" vertical="center"/>
    </xf>
    <xf numFmtId="0" fontId="8" fillId="0" borderId="0" xfId="2">
      <alignment horizontal="left" vertical="center"/>
    </xf>
    <xf numFmtId="0" fontId="3" fillId="0" borderId="3" xfId="0" applyNumberFormat="1" applyFont="1" applyFill="1" applyBorder="1" applyAlignment="1" applyProtection="1"/>
    <xf numFmtId="0" fontId="8" fillId="0" borderId="0" xfId="2" applyFont="1" applyAlignment="1">
      <alignment horizontal="left" vertical="center"/>
    </xf>
  </cellXfs>
  <cellStyles count="10">
    <cellStyle name="First Row Stripe" xfId="7"/>
    <cellStyle name="Normal" xfId="0" builtinId="0" customBuiltin="1"/>
    <cellStyle name="Second Row Stripe" xfId="8"/>
    <cellStyle name="Sub Title" xfId="2"/>
    <cellStyle name="Table - Header 2" xfId="9"/>
    <cellStyle name="Table - Total" xfId="6"/>
    <cellStyle name="Table Header" xfId="5"/>
    <cellStyle name="Title Cell" xfId="1"/>
    <cellStyle name="Total - Heading" xfId="3"/>
    <cellStyle name="Total - Heading Titles" xfId="4"/>
  </cellStyles>
  <dxfs count="74"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</dxf>
    <dxf>
      <numFmt numFmtId="165" formatCode="\$#,##0.0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4" formatCode="&quot;$&quot;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4" formatCode="&quot;$&quot;#,##0.00"/>
      <alignment horizontal="general" vertical="center" textRotation="0" wrapText="0" relativeIndent="0" justifyLastLine="0" shrinkToFit="0" readingOrder="0"/>
    </dxf>
    <dxf>
      <numFmt numFmtId="165" formatCode="\$#,##0.00"/>
      <alignment horizontal="right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4" formatCode="&quot;$&quot;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4" formatCode="&quot;$&quot;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minor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minor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>
      <tableStyleElement type="wholeTable" dxfId="73"/>
      <tableStyleElement type="headerRow" dxfId="72"/>
      <tableStyleElement type="totalRow" dxfId="71"/>
      <tableStyleElement type="firstRowStripe" dxfId="7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摘要!$A$5</c:f>
              <c:strCache>
                <c:ptCount val="1"/>
                <c:pt idx="0">
                  <c:v>總收入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invertIfNegative val="0"/>
          <c:cat>
            <c:multiLvlStrRef>
              <c:f>摘要$B$4:$C$4</c:f>
            </c:multiLvlStrRef>
          </c:cat>
          <c:val>
            <c:numRef>
              <c:f>摘要!$B$5:$C$5</c:f>
              <c:numCache>
                <c:formatCode>"$"#,##0.00</c:formatCode>
                <c:ptCount val="2"/>
                <c:pt idx="0">
                  <c:v>193600</c:v>
                </c:pt>
                <c:pt idx="1">
                  <c:v>183100</c:v>
                </c:pt>
              </c:numCache>
            </c:numRef>
          </c:val>
        </c:ser>
        <c:ser>
          <c:idx val="1"/>
          <c:order val="1"/>
          <c:tx>
            <c:strRef>
              <c:f>摘要!$A$6</c:f>
              <c:strCache>
                <c:ptCount val="1"/>
                <c:pt idx="0">
                  <c:v>總支出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invertIfNegative val="0"/>
          <c:cat>
            <c:strRef>
              <c:f>摘要!$B$4:$C$4</c:f>
              <c:strCache>
                <c:ptCount val="2"/>
                <c:pt idx="0">
                  <c:v>預估</c:v>
                </c:pt>
                <c:pt idx="1">
                  <c:v>實額</c:v>
                </c:pt>
              </c:strCache>
            </c:strRef>
          </c:cat>
          <c:val>
            <c:numRef>
              <c:f>摘要!$B$6:$C$6</c:f>
              <c:numCache>
                <c:formatCode>"$"#,##0.00</c:formatCode>
                <c:ptCount val="2"/>
                <c:pt idx="0">
                  <c:v>114500</c:v>
                </c:pt>
                <c:pt idx="1">
                  <c:v>39500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39328"/>
        <c:axId val="133163264"/>
      </c:barChart>
      <c:catAx>
        <c:axId val="13353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331632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3163264"/>
        <c:scaling>
          <c:orientation val="minMax"/>
        </c:scaling>
        <c:delete val="0"/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33539328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表格1" ref="A7:C12" totalsRowCount="1" headerRowDxfId="69" dataDxfId="67" totalsRowDxfId="66" headerRowBorderDxfId="68">
  <autoFilter ref="A7:C11"/>
  <tableColumns count="3">
    <tableColumn id="1" name="場地" totalsRowLabel="合計：" dataDxfId="65" totalsRowDxfId="64"/>
    <tableColumn id="2" name="預估" totalsRowFunction="sum" dataDxfId="63" totalsRowDxfId="62"/>
    <tableColumn id="3" name="實額" totalsRowFunction="sum" dataDxfId="61" totalsRowDxfId="60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表格2" ref="A14:C20" totalsRowCount="1" headerRowDxfId="59" dataDxfId="57" totalsRowDxfId="56" headerRowBorderDxfId="58">
  <autoFilter ref="A14:C19"/>
  <tableColumns count="3">
    <tableColumn id="1" name="佈置" totalsRowLabel="合計：" dataDxfId="55" totalsRowDxfId="54"/>
    <tableColumn id="2" name="預估" totalsRowFunction="sum" dataDxfId="53" totalsRowDxfId="52"/>
    <tableColumn id="3" name="實額" totalsRowFunction="sum" dataDxfId="51" totalsRowDxfId="5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表格3" ref="A22:C26" totalsRowCount="1" headerRowDxfId="49" dataDxfId="47" totalsRowDxfId="46" headerRowBorderDxfId="48">
  <autoFilter ref="A22:C25"/>
  <tableColumns count="3">
    <tableColumn id="1" name="宣傳" totalsRowLabel="合計：" dataDxfId="45" totalsRowDxfId="44"/>
    <tableColumn id="2" name="預估" totalsRowFunction="sum" dataDxfId="43" totalsRowDxfId="42"/>
    <tableColumn id="3" name="實額" totalsRowFunction="sum" dataDxfId="41" totalsRowDxfId="40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表格4" ref="A28:C33" totalsRowCount="1" headerRowDxfId="39" dataDxfId="37" totalsRowDxfId="36" headerRowBorderDxfId="38">
  <autoFilter ref="A28:C32"/>
  <tableColumns count="3">
    <tableColumn id="1" name="雜項" totalsRowLabel="合計：" dataDxfId="35" totalsRowDxfId="34"/>
    <tableColumn id="2" name="預估" totalsRowFunction="sum" dataDxfId="33" totalsRowDxfId="32"/>
    <tableColumn id="3" name="實額" totalsRowFunction="sum" dataDxfId="31" totalsRowDxfId="30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表格5" ref="E7:G12" totalsRowCount="1" headerRowDxfId="29" dataDxfId="27" totalsRowDxfId="26" headerRowBorderDxfId="28">
  <autoFilter ref="E7:G11"/>
  <tableColumns count="3">
    <tableColumn id="1" name="餐點" totalsRowLabel="合計：" dataDxfId="25" totalsRowDxfId="24"/>
    <tableColumn id="2" name="預估" totalsRowFunction="sum" dataDxfId="23" totalsRowDxfId="22"/>
    <tableColumn id="3" name="實額" totalsRowFunction="sum" dataDxfId="21" totalsRowDxfId="20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表格6" ref="E14:G20" totalsRowCount="1" headerRowDxfId="19" dataDxfId="17" totalsRowDxfId="16" headerRowBorderDxfId="18">
  <autoFilter ref="E14:G19"/>
  <tableColumns count="3">
    <tableColumn id="1" name="節目單" totalsRowLabel="合計：" dataDxfId="15" totalsRowDxfId="14"/>
    <tableColumn id="2" name="預估" totalsRowFunction="sum" dataDxfId="13" totalsRowDxfId="12"/>
    <tableColumn id="3" name="實額" totalsRowFunction="sum" dataDxfId="11" totalsRowDxfId="10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表格7" ref="E22:G25" totalsRowCount="1" headerRowDxfId="9" dataDxfId="7" totalsRowDxfId="6" headerRowBorderDxfId="8">
  <autoFilter ref="E22:G24"/>
  <tableColumns count="3">
    <tableColumn id="1" name="獎品" totalsRowLabel="合計：" dataDxfId="5" totalsRowDxfId="4"/>
    <tableColumn id="2" name="預估" totalsRowFunction="sum" dataDxfId="3" totalsRowDxfId="2"/>
    <tableColumn id="3" name="實額" totalsRowFunction="sum" dataDxfId="1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B333FF"/>
      </a:hlink>
      <a:folHlink>
        <a:srgbClr val="5300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workbookViewId="0">
      <selection activeCell="E26" sqref="E26"/>
    </sheetView>
  </sheetViews>
  <sheetFormatPr defaultColWidth="9.140625" defaultRowHeight="12.75" x14ac:dyDescent="0.2"/>
  <cols>
    <col min="1" max="1" width="27.28515625" style="1" customWidth="1"/>
    <col min="2" max="3" width="14.7109375" style="1" customWidth="1"/>
    <col min="4" max="4" width="3.7109375" style="1" customWidth="1"/>
    <col min="5" max="5" width="27.28515625" style="1" customWidth="1"/>
    <col min="6" max="7" width="14.7109375" style="1" customWidth="1"/>
    <col min="8" max="16384" width="9.140625" style="1"/>
  </cols>
  <sheetData>
    <row r="1" spans="1:7" ht="41.25" customHeight="1" x14ac:dyDescent="0.3">
      <c r="A1" s="47" t="s">
        <v>53</v>
      </c>
      <c r="B1" s="47"/>
      <c r="C1" s="47"/>
      <c r="D1" s="47"/>
      <c r="E1" s="47"/>
      <c r="F1" s="47"/>
      <c r="G1" s="47"/>
    </row>
    <row r="2" spans="1:7" ht="18.75" x14ac:dyDescent="0.2">
      <c r="A2" s="48" t="s">
        <v>56</v>
      </c>
      <c r="B2" s="48"/>
      <c r="C2" s="48"/>
      <c r="D2" s="48"/>
      <c r="E2" s="48"/>
      <c r="F2" s="48"/>
      <c r="G2" s="48"/>
    </row>
    <row r="3" spans="1:7" ht="18.75" x14ac:dyDescent="0.2">
      <c r="A3" s="7"/>
      <c r="B3" s="7"/>
      <c r="C3" s="7"/>
      <c r="D3" s="7"/>
      <c r="E3" s="7"/>
      <c r="F3" s="7"/>
      <c r="G3" s="7"/>
    </row>
    <row r="4" spans="1:7" s="8" customFormat="1" ht="12.75" customHeight="1" x14ac:dyDescent="0.2">
      <c r="A4" s="13"/>
      <c r="B4" s="13"/>
      <c r="C4" s="13"/>
      <c r="D4" s="13"/>
      <c r="E4" s="13"/>
      <c r="F4" s="46" t="s">
        <v>4</v>
      </c>
      <c r="G4" s="46" t="s">
        <v>5</v>
      </c>
    </row>
    <row r="5" spans="1:7" x14ac:dyDescent="0.2">
      <c r="A5" s="30" t="s">
        <v>34</v>
      </c>
      <c r="B5" s="12"/>
      <c r="C5" s="12"/>
      <c r="D5" s="12"/>
      <c r="E5" s="12"/>
      <c r="F5" s="12">
        <f>SUM(B12,B20,B26,B33,F12,F20,F25)</f>
        <v>114500</v>
      </c>
      <c r="G5" s="12">
        <f>SUM(C12,C20,C26,C33,G12,G20,G25)</f>
        <v>39500</v>
      </c>
    </row>
    <row r="6" spans="1:7" ht="9.9499999999999993" customHeight="1" x14ac:dyDescent="0.2"/>
    <row r="7" spans="1:7" x14ac:dyDescent="0.2">
      <c r="A7" s="41" t="s">
        <v>11</v>
      </c>
      <c r="B7" s="44" t="s">
        <v>60</v>
      </c>
      <c r="C7" s="45" t="s">
        <v>5</v>
      </c>
      <c r="E7" s="31" t="s">
        <v>6</v>
      </c>
      <c r="F7" s="43" t="s">
        <v>4</v>
      </c>
      <c r="G7" s="43" t="s">
        <v>5</v>
      </c>
    </row>
    <row r="8" spans="1:7" x14ac:dyDescent="0.2">
      <c r="A8" s="41" t="s">
        <v>0</v>
      </c>
      <c r="B8" s="42">
        <v>50000</v>
      </c>
      <c r="C8" s="42">
        <v>25000</v>
      </c>
      <c r="E8" s="31" t="s">
        <v>7</v>
      </c>
      <c r="F8" s="5"/>
      <c r="G8" s="5"/>
    </row>
    <row r="9" spans="1:7" x14ac:dyDescent="0.2">
      <c r="A9" s="41" t="s">
        <v>1</v>
      </c>
      <c r="B9" s="42">
        <v>40000</v>
      </c>
      <c r="C9" s="42">
        <v>5000</v>
      </c>
      <c r="E9" s="31" t="s">
        <v>8</v>
      </c>
      <c r="F9" s="5"/>
      <c r="G9" s="5"/>
    </row>
    <row r="10" spans="1:7" x14ac:dyDescent="0.2">
      <c r="A10" s="41" t="s">
        <v>2</v>
      </c>
      <c r="B10" s="42"/>
      <c r="C10" s="42"/>
      <c r="E10" s="31" t="s">
        <v>9</v>
      </c>
      <c r="F10" s="5"/>
      <c r="G10" s="5"/>
    </row>
    <row r="11" spans="1:7" x14ac:dyDescent="0.2">
      <c r="A11" s="41" t="s">
        <v>3</v>
      </c>
      <c r="B11" s="42"/>
      <c r="C11" s="42"/>
      <c r="E11" s="31" t="s">
        <v>10</v>
      </c>
      <c r="F11" s="5"/>
      <c r="G11" s="5"/>
    </row>
    <row r="12" spans="1:7" x14ac:dyDescent="0.2">
      <c r="A12" s="41" t="s">
        <v>55</v>
      </c>
      <c r="B12" s="42">
        <f>SUBTOTAL(109,表格1[預估])</f>
        <v>90000</v>
      </c>
      <c r="C12" s="42">
        <f>SUBTOTAL(109,表格1[實額])</f>
        <v>30000</v>
      </c>
      <c r="E12" s="31" t="s">
        <v>55</v>
      </c>
      <c r="F12" s="5">
        <f>SUBTOTAL(109,表格5[預估])</f>
        <v>0</v>
      </c>
      <c r="G12" s="5">
        <f>SUBTOTAL(109,表格5[實額])</f>
        <v>0</v>
      </c>
    </row>
    <row r="13" spans="1:7" x14ac:dyDescent="0.2">
      <c r="A13" s="49"/>
      <c r="B13" s="49"/>
      <c r="C13" s="49"/>
      <c r="E13" s="49"/>
      <c r="F13" s="49"/>
      <c r="G13" s="49"/>
    </row>
    <row r="14" spans="1:7" x14ac:dyDescent="0.2">
      <c r="A14" s="31" t="s">
        <v>12</v>
      </c>
      <c r="B14" s="43" t="s">
        <v>4</v>
      </c>
      <c r="C14" s="43" t="s">
        <v>5</v>
      </c>
      <c r="E14" s="31" t="s">
        <v>22</v>
      </c>
      <c r="F14" s="43" t="s">
        <v>4</v>
      </c>
      <c r="G14" s="43" t="s">
        <v>5</v>
      </c>
    </row>
    <row r="15" spans="1:7" x14ac:dyDescent="0.2">
      <c r="A15" s="31" t="s">
        <v>13</v>
      </c>
      <c r="B15" s="5">
        <v>20000</v>
      </c>
      <c r="C15" s="5">
        <v>5000</v>
      </c>
      <c r="E15" s="31" t="s">
        <v>18</v>
      </c>
      <c r="F15" s="5"/>
      <c r="G15" s="5"/>
    </row>
    <row r="16" spans="1:7" x14ac:dyDescent="0.2">
      <c r="A16" s="31" t="s">
        <v>14</v>
      </c>
      <c r="B16" s="5"/>
      <c r="C16" s="5"/>
      <c r="E16" s="31" t="s">
        <v>19</v>
      </c>
      <c r="F16" s="5"/>
      <c r="G16" s="5"/>
    </row>
    <row r="17" spans="1:7" x14ac:dyDescent="0.2">
      <c r="A17" s="31" t="s">
        <v>15</v>
      </c>
      <c r="B17" s="5"/>
      <c r="C17" s="5"/>
      <c r="E17" s="31" t="s">
        <v>20</v>
      </c>
      <c r="F17" s="5"/>
      <c r="G17" s="5"/>
    </row>
    <row r="18" spans="1:7" x14ac:dyDescent="0.2">
      <c r="A18" s="31" t="s">
        <v>16</v>
      </c>
      <c r="B18" s="5"/>
      <c r="C18" s="5"/>
      <c r="E18" s="31" t="s">
        <v>21</v>
      </c>
      <c r="F18" s="5"/>
      <c r="G18" s="5"/>
    </row>
    <row r="19" spans="1:7" x14ac:dyDescent="0.2">
      <c r="A19" s="31" t="s">
        <v>17</v>
      </c>
      <c r="B19" s="5"/>
      <c r="C19" s="5"/>
      <c r="E19" s="31" t="s">
        <v>35</v>
      </c>
      <c r="F19" s="5"/>
      <c r="G19" s="5"/>
    </row>
    <row r="20" spans="1:7" x14ac:dyDescent="0.2">
      <c r="A20" s="31" t="s">
        <v>55</v>
      </c>
      <c r="B20" s="5">
        <f>SUBTOTAL(109,表格2[預估])</f>
        <v>20000</v>
      </c>
      <c r="C20" s="5">
        <f>SUBTOTAL(109,表格2[實額])</f>
        <v>5000</v>
      </c>
      <c r="E20" s="31" t="s">
        <v>55</v>
      </c>
      <c r="F20" s="5">
        <f>SUBTOTAL(109,表格6[預估])</f>
        <v>0</v>
      </c>
      <c r="G20" s="5">
        <f>SUBTOTAL(109,表格6[實額])</f>
        <v>0</v>
      </c>
    </row>
    <row r="21" spans="1:7" x14ac:dyDescent="0.2">
      <c r="A21" s="49"/>
      <c r="B21" s="49"/>
      <c r="C21" s="49"/>
      <c r="E21" s="49"/>
      <c r="F21" s="49"/>
      <c r="G21" s="49"/>
    </row>
    <row r="22" spans="1:7" x14ac:dyDescent="0.2">
      <c r="A22" s="31" t="s">
        <v>23</v>
      </c>
      <c r="B22" s="43" t="s">
        <v>4</v>
      </c>
      <c r="C22" s="43" t="s">
        <v>5</v>
      </c>
      <c r="E22" s="31" t="s">
        <v>27</v>
      </c>
      <c r="F22" s="43" t="s">
        <v>4</v>
      </c>
      <c r="G22" s="43" t="s">
        <v>5</v>
      </c>
    </row>
    <row r="23" spans="1:7" x14ac:dyDescent="0.2">
      <c r="A23" s="31" t="s">
        <v>24</v>
      </c>
      <c r="B23" s="6">
        <v>4500</v>
      </c>
      <c r="C23" s="5">
        <v>4500</v>
      </c>
      <c r="E23" s="31" t="s">
        <v>49</v>
      </c>
      <c r="F23" s="5"/>
      <c r="G23" s="5"/>
    </row>
    <row r="24" spans="1:7" x14ac:dyDescent="0.2">
      <c r="A24" s="31" t="s">
        <v>25</v>
      </c>
      <c r="B24" s="6"/>
      <c r="C24" s="5"/>
      <c r="E24" s="31" t="s">
        <v>28</v>
      </c>
      <c r="F24" s="5"/>
      <c r="G24" s="5"/>
    </row>
    <row r="25" spans="1:7" x14ac:dyDescent="0.2">
      <c r="A25" s="31" t="s">
        <v>26</v>
      </c>
      <c r="B25" s="6"/>
      <c r="C25" s="5"/>
      <c r="E25" s="31" t="s">
        <v>55</v>
      </c>
      <c r="F25" s="5">
        <f>SUBTOTAL(109,表格7[預估])</f>
        <v>0</v>
      </c>
      <c r="G25" s="5"/>
    </row>
    <row r="26" spans="1:7" x14ac:dyDescent="0.2">
      <c r="A26" s="31" t="s">
        <v>55</v>
      </c>
      <c r="B26" s="5">
        <f>SUBTOTAL(109,表格3[預估])</f>
        <v>4500</v>
      </c>
      <c r="C26" s="5">
        <f>SUBTOTAL(109,表格3[實額])</f>
        <v>4500</v>
      </c>
    </row>
    <row r="27" spans="1:7" x14ac:dyDescent="0.2">
      <c r="A27" s="49"/>
      <c r="B27" s="49"/>
      <c r="C27" s="49"/>
    </row>
    <row r="28" spans="1:7" x14ac:dyDescent="0.2">
      <c r="A28" s="31" t="s">
        <v>29</v>
      </c>
      <c r="B28" s="43" t="s">
        <v>4</v>
      </c>
      <c r="C28" s="43" t="s">
        <v>5</v>
      </c>
    </row>
    <row r="29" spans="1:7" x14ac:dyDescent="0.2">
      <c r="A29" s="31" t="s">
        <v>30</v>
      </c>
      <c r="B29" s="5"/>
      <c r="C29" s="5"/>
    </row>
    <row r="30" spans="1:7" x14ac:dyDescent="0.2">
      <c r="A30" s="31" t="s">
        <v>31</v>
      </c>
      <c r="B30" s="5"/>
      <c r="C30" s="5"/>
    </row>
    <row r="31" spans="1:7" x14ac:dyDescent="0.2">
      <c r="A31" s="31" t="s">
        <v>32</v>
      </c>
      <c r="B31" s="5"/>
      <c r="C31" s="5"/>
    </row>
    <row r="32" spans="1:7" x14ac:dyDescent="0.2">
      <c r="A32" s="31" t="s">
        <v>33</v>
      </c>
      <c r="B32" s="5"/>
      <c r="C32" s="5"/>
    </row>
    <row r="33" spans="1:3" x14ac:dyDescent="0.2">
      <c r="A33" s="31" t="s">
        <v>55</v>
      </c>
      <c r="B33" s="5">
        <f>SUBTOTAL(109,表格4[預估])</f>
        <v>0</v>
      </c>
      <c r="C33" s="5">
        <f>SUBTOTAL(109,表格4[實額])</f>
        <v>0</v>
      </c>
    </row>
    <row r="38" spans="1:3" x14ac:dyDescent="0.2">
      <c r="A38" s="40"/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1" right="1" top="0.75" bottom="1" header="0.5" footer="0.5"/>
  <pageSetup scale="54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SheetLayoutView="75" workbookViewId="0">
      <selection activeCell="A10" sqref="A10"/>
    </sheetView>
  </sheetViews>
  <sheetFormatPr defaultColWidth="9.140625" defaultRowHeight="12.75" x14ac:dyDescent="0.2"/>
  <cols>
    <col min="1" max="2" width="16.7109375" style="1" customWidth="1"/>
    <col min="3" max="3" width="29.28515625" style="1" customWidth="1"/>
    <col min="4" max="4" width="16.7109375" style="28" customWidth="1"/>
    <col min="5" max="6" width="16.7109375" style="1" customWidth="1"/>
    <col min="7" max="16384" width="9.140625" style="1"/>
  </cols>
  <sheetData>
    <row r="1" spans="1:6" s="10" customFormat="1" ht="41.25" customHeight="1" x14ac:dyDescent="0.3">
      <c r="A1" s="50" t="str">
        <f>支出!A1</f>
        <v>活動預算：[活動名稱]</v>
      </c>
      <c r="B1" s="50"/>
      <c r="C1" s="50"/>
      <c r="D1" s="50"/>
      <c r="E1" s="50"/>
      <c r="F1" s="50"/>
    </row>
    <row r="2" spans="1:6" ht="18.75" customHeight="1" x14ac:dyDescent="0.2">
      <c r="A2" s="51" t="s">
        <v>57</v>
      </c>
      <c r="B2" s="52"/>
      <c r="C2" s="52"/>
      <c r="D2" s="52"/>
      <c r="E2" s="52"/>
      <c r="F2" s="52"/>
    </row>
    <row r="3" spans="1:6" ht="18.75" customHeight="1" x14ac:dyDescent="0.2">
      <c r="A3" s="9"/>
      <c r="B3" s="11"/>
      <c r="C3" s="11"/>
      <c r="D3" s="22"/>
      <c r="E3" s="11"/>
      <c r="F3" s="11"/>
    </row>
    <row r="4" spans="1:6" x14ac:dyDescent="0.2">
      <c r="A4" s="13"/>
      <c r="B4" s="13"/>
      <c r="C4" s="13"/>
      <c r="D4" s="23"/>
      <c r="E4" s="13" t="s">
        <v>4</v>
      </c>
      <c r="F4" s="13" t="s">
        <v>5</v>
      </c>
    </row>
    <row r="5" spans="1:6" x14ac:dyDescent="0.2">
      <c r="A5" s="38" t="s">
        <v>59</v>
      </c>
      <c r="B5" s="12"/>
      <c r="C5" s="12"/>
      <c r="D5" s="24"/>
      <c r="E5" s="12">
        <f>SUM(E12,E19,E26,E34)</f>
        <v>193600</v>
      </c>
      <c r="F5" s="12">
        <f>SUM(F12,F19,F26,F34)</f>
        <v>183100</v>
      </c>
    </row>
    <row r="6" spans="1:6" x14ac:dyDescent="0.2">
      <c r="A6" s="3"/>
      <c r="B6" s="3"/>
      <c r="C6" s="4"/>
      <c r="D6" s="25"/>
      <c r="E6" s="3"/>
      <c r="F6" s="3"/>
    </row>
    <row r="7" spans="1:6" x14ac:dyDescent="0.2">
      <c r="A7" s="14" t="s">
        <v>36</v>
      </c>
      <c r="B7" s="14"/>
      <c r="C7" s="14"/>
      <c r="D7" s="26"/>
      <c r="E7" s="14"/>
      <c r="F7" s="14"/>
    </row>
    <row r="8" spans="1:6" x14ac:dyDescent="0.2">
      <c r="A8" s="32" t="s">
        <v>4</v>
      </c>
      <c r="B8" s="32" t="s">
        <v>5</v>
      </c>
      <c r="C8" s="20"/>
      <c r="D8" s="27"/>
      <c r="E8" s="32" t="s">
        <v>4</v>
      </c>
      <c r="F8" s="32" t="s">
        <v>5</v>
      </c>
    </row>
    <row r="9" spans="1:6" x14ac:dyDescent="0.2">
      <c r="A9" s="36">
        <v>300</v>
      </c>
      <c r="B9" s="36">
        <v>278</v>
      </c>
      <c r="C9" s="34" t="s">
        <v>54</v>
      </c>
      <c r="D9" s="18">
        <v>500</v>
      </c>
      <c r="E9" s="16">
        <f>A9*D9</f>
        <v>150000</v>
      </c>
      <c r="F9" s="16">
        <f>B9*D9</f>
        <v>139000</v>
      </c>
    </row>
    <row r="10" spans="1:6" x14ac:dyDescent="0.2">
      <c r="A10" s="37">
        <v>197</v>
      </c>
      <c r="B10" s="37">
        <v>195</v>
      </c>
      <c r="C10" s="35" t="s">
        <v>40</v>
      </c>
      <c r="D10" s="19">
        <v>200</v>
      </c>
      <c r="E10" s="17">
        <f>A10*D10</f>
        <v>39400</v>
      </c>
      <c r="F10" s="17">
        <f>B10*D10</f>
        <v>39000</v>
      </c>
    </row>
    <row r="11" spans="1:6" x14ac:dyDescent="0.2">
      <c r="A11" s="36">
        <v>42</v>
      </c>
      <c r="B11" s="36">
        <v>51</v>
      </c>
      <c r="C11" s="34" t="s">
        <v>41</v>
      </c>
      <c r="D11" s="18">
        <v>100</v>
      </c>
      <c r="E11" s="16">
        <f>A11*D11</f>
        <v>4200</v>
      </c>
      <c r="F11" s="16">
        <f>B11*D11</f>
        <v>5100</v>
      </c>
    </row>
    <row r="12" spans="1:6" x14ac:dyDescent="0.2">
      <c r="A12" s="15"/>
      <c r="B12" s="15"/>
      <c r="C12" s="15"/>
      <c r="D12" s="15"/>
      <c r="E12" s="15">
        <f>SUM(E9:E11)</f>
        <v>193600</v>
      </c>
      <c r="F12" s="15">
        <f>SUM(F9:F11)</f>
        <v>183100</v>
      </c>
    </row>
    <row r="13" spans="1:6" x14ac:dyDescent="0.2">
      <c r="A13" s="53"/>
      <c r="B13" s="53"/>
      <c r="C13" s="53"/>
      <c r="D13" s="53"/>
      <c r="E13" s="53"/>
      <c r="F13" s="53"/>
    </row>
    <row r="14" spans="1:6" x14ac:dyDescent="0.2">
      <c r="A14" s="33" t="s">
        <v>50</v>
      </c>
      <c r="B14" s="14"/>
      <c r="C14" s="14"/>
      <c r="D14" s="26"/>
      <c r="E14" s="14"/>
      <c r="F14" s="14"/>
    </row>
    <row r="15" spans="1:6" x14ac:dyDescent="0.2">
      <c r="A15" s="32" t="s">
        <v>4</v>
      </c>
      <c r="B15" s="32" t="s">
        <v>5</v>
      </c>
      <c r="C15" s="20"/>
      <c r="D15" s="27"/>
      <c r="E15" s="32" t="s">
        <v>4</v>
      </c>
      <c r="F15" s="32" t="s">
        <v>5</v>
      </c>
    </row>
    <row r="16" spans="1:6" x14ac:dyDescent="0.2">
      <c r="A16" s="36"/>
      <c r="B16" s="36"/>
      <c r="C16" s="34" t="s">
        <v>42</v>
      </c>
      <c r="D16" s="18"/>
      <c r="E16" s="16">
        <f>A16*D16</f>
        <v>0</v>
      </c>
      <c r="F16" s="16">
        <f>B16*D16</f>
        <v>0</v>
      </c>
    </row>
    <row r="17" spans="1:6" x14ac:dyDescent="0.2">
      <c r="A17" s="37"/>
      <c r="B17" s="37"/>
      <c r="C17" s="35" t="s">
        <v>43</v>
      </c>
      <c r="D17" s="19"/>
      <c r="E17" s="17">
        <f>A17*D17</f>
        <v>0</v>
      </c>
      <c r="F17" s="17">
        <f>B17*D17</f>
        <v>0</v>
      </c>
    </row>
    <row r="18" spans="1:6" x14ac:dyDescent="0.2">
      <c r="A18" s="36"/>
      <c r="B18" s="36"/>
      <c r="C18" s="34" t="s">
        <v>44</v>
      </c>
      <c r="D18" s="18"/>
      <c r="E18" s="16">
        <f>A18*D18</f>
        <v>0</v>
      </c>
      <c r="F18" s="16">
        <f>B18*D18</f>
        <v>0</v>
      </c>
    </row>
    <row r="19" spans="1:6" x14ac:dyDescent="0.2">
      <c r="A19" s="15"/>
      <c r="B19" s="15"/>
      <c r="C19" s="15"/>
      <c r="D19" s="15"/>
      <c r="E19" s="15">
        <f>SUM(E16:E18)</f>
        <v>0</v>
      </c>
      <c r="F19" s="15">
        <f>SUM(F16:F18)</f>
        <v>0</v>
      </c>
    </row>
    <row r="20" spans="1:6" x14ac:dyDescent="0.2">
      <c r="A20" s="53"/>
      <c r="B20" s="53"/>
      <c r="C20" s="53"/>
      <c r="D20" s="53"/>
      <c r="E20" s="53"/>
      <c r="F20" s="53"/>
    </row>
    <row r="21" spans="1:6" x14ac:dyDescent="0.2">
      <c r="A21" s="33" t="s">
        <v>51</v>
      </c>
      <c r="B21" s="14"/>
      <c r="C21" s="14"/>
      <c r="D21" s="26"/>
      <c r="E21" s="14"/>
      <c r="F21" s="14"/>
    </row>
    <row r="22" spans="1:6" x14ac:dyDescent="0.2">
      <c r="A22" s="32" t="s">
        <v>4</v>
      </c>
      <c r="B22" s="32" t="s">
        <v>5</v>
      </c>
      <c r="C22" s="20"/>
      <c r="D22" s="27"/>
      <c r="E22" s="32" t="s">
        <v>4</v>
      </c>
      <c r="F22" s="32" t="s">
        <v>5</v>
      </c>
    </row>
    <row r="23" spans="1:6" x14ac:dyDescent="0.2">
      <c r="A23" s="36"/>
      <c r="B23" s="36"/>
      <c r="C23" s="34" t="s">
        <v>45</v>
      </c>
      <c r="D23" s="18"/>
      <c r="E23" s="16">
        <f>A23*D23</f>
        <v>0</v>
      </c>
      <c r="F23" s="16">
        <f>B23*D23</f>
        <v>0</v>
      </c>
    </row>
    <row r="24" spans="1:6" x14ac:dyDescent="0.2">
      <c r="A24" s="37"/>
      <c r="B24" s="37"/>
      <c r="C24" s="35" t="s">
        <v>46</v>
      </c>
      <c r="D24" s="19"/>
      <c r="E24" s="17">
        <f>A24*D24</f>
        <v>0</v>
      </c>
      <c r="F24" s="17">
        <f>B24*D24</f>
        <v>0</v>
      </c>
    </row>
    <row r="25" spans="1:6" x14ac:dyDescent="0.2">
      <c r="A25" s="39"/>
      <c r="B25" s="39"/>
      <c r="C25" s="34" t="s">
        <v>47</v>
      </c>
      <c r="D25" s="18"/>
      <c r="E25" s="16">
        <f>A25*D25</f>
        <v>0</v>
      </c>
      <c r="F25" s="16">
        <f>B25*D25</f>
        <v>0</v>
      </c>
    </row>
    <row r="26" spans="1:6" x14ac:dyDescent="0.2">
      <c r="A26" s="15"/>
      <c r="B26" s="15"/>
      <c r="C26" s="15"/>
      <c r="D26" s="15"/>
      <c r="E26" s="15">
        <f>SUM(E23:E25)</f>
        <v>0</v>
      </c>
      <c r="F26" s="15">
        <f>SUM(F23:F25)</f>
        <v>0</v>
      </c>
    </row>
    <row r="27" spans="1:6" x14ac:dyDescent="0.2">
      <c r="A27" s="53"/>
      <c r="B27" s="53"/>
      <c r="C27" s="53"/>
      <c r="D27" s="53"/>
      <c r="E27" s="53"/>
      <c r="F27" s="53"/>
    </row>
    <row r="28" spans="1:6" x14ac:dyDescent="0.2">
      <c r="A28" s="33" t="s">
        <v>52</v>
      </c>
      <c r="B28" s="14"/>
      <c r="C28" s="14"/>
      <c r="D28" s="26"/>
      <c r="E28" s="14"/>
      <c r="F28" s="14"/>
    </row>
    <row r="29" spans="1:6" x14ac:dyDescent="0.2">
      <c r="A29" s="32" t="s">
        <v>4</v>
      </c>
      <c r="B29" s="32" t="s">
        <v>5</v>
      </c>
      <c r="C29" s="20"/>
      <c r="D29" s="27"/>
      <c r="E29" s="32" t="s">
        <v>4</v>
      </c>
      <c r="F29" s="32" t="s">
        <v>5</v>
      </c>
    </row>
    <row r="30" spans="1:6" x14ac:dyDescent="0.2">
      <c r="A30" s="36"/>
      <c r="B30" s="36"/>
      <c r="C30" s="34" t="s">
        <v>48</v>
      </c>
      <c r="D30" s="18"/>
      <c r="E30" s="16">
        <f>A30*D30</f>
        <v>0</v>
      </c>
      <c r="F30" s="16">
        <f>B30*D30</f>
        <v>0</v>
      </c>
    </row>
    <row r="31" spans="1:6" x14ac:dyDescent="0.2">
      <c r="A31" s="37"/>
      <c r="B31" s="37"/>
      <c r="C31" s="35" t="s">
        <v>48</v>
      </c>
      <c r="D31" s="19"/>
      <c r="E31" s="17">
        <f>A31*D31</f>
        <v>0</v>
      </c>
      <c r="F31" s="17">
        <f>B31*D31</f>
        <v>0</v>
      </c>
    </row>
    <row r="32" spans="1:6" x14ac:dyDescent="0.2">
      <c r="A32" s="36"/>
      <c r="B32" s="36"/>
      <c r="C32" s="34" t="s">
        <v>48</v>
      </c>
      <c r="D32" s="18"/>
      <c r="E32" s="16">
        <f>A32*D32</f>
        <v>0</v>
      </c>
      <c r="F32" s="16">
        <f>B32*D32</f>
        <v>0</v>
      </c>
    </row>
    <row r="33" spans="1:6" x14ac:dyDescent="0.2">
      <c r="A33" s="37"/>
      <c r="B33" s="37"/>
      <c r="C33" s="35" t="s">
        <v>48</v>
      </c>
      <c r="D33" s="19"/>
      <c r="E33" s="17">
        <f>A33*D33</f>
        <v>0</v>
      </c>
      <c r="F33" s="17">
        <f>B33*D33</f>
        <v>0</v>
      </c>
    </row>
    <row r="34" spans="1:6" x14ac:dyDescent="0.2">
      <c r="A34" s="15"/>
      <c r="B34" s="15"/>
      <c r="C34" s="15"/>
      <c r="D34" s="15"/>
      <c r="E34" s="15">
        <f>SUM(E30:E33)</f>
        <v>0</v>
      </c>
      <c r="F34" s="15">
        <f>SUM(F30:F33)</f>
        <v>0</v>
      </c>
    </row>
    <row r="35" spans="1:6" x14ac:dyDescent="0.2">
      <c r="A35" s="3"/>
      <c r="B35" s="3"/>
      <c r="C35" s="3"/>
      <c r="D35" s="25"/>
      <c r="E35" s="3"/>
      <c r="F35" s="3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1" right="1" top="0.75" bottom="1" header="0.5" footer="0.5"/>
  <pageSetup scale="55" orientation="landscape" r:id="rId1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workbookViewId="0">
      <selection sqref="A1:F1"/>
    </sheetView>
  </sheetViews>
  <sheetFormatPr defaultColWidth="9.140625" defaultRowHeight="12.75" x14ac:dyDescent="0.2"/>
  <cols>
    <col min="1" max="1" width="25.42578125" style="1" customWidth="1"/>
    <col min="2" max="3" width="21" style="1" customWidth="1"/>
    <col min="4" max="4" width="12.28515625" style="1" customWidth="1"/>
    <col min="5" max="6" width="9.140625" style="1"/>
    <col min="7" max="7" width="39.7109375" style="1" customWidth="1"/>
    <col min="8" max="16384" width="9.140625" style="1"/>
  </cols>
  <sheetData>
    <row r="1" spans="1:7" s="10" customFormat="1" ht="41.25" customHeight="1" x14ac:dyDescent="0.3">
      <c r="A1" s="50" t="str">
        <f>支出!A1</f>
        <v>活動預算：[活動名稱]</v>
      </c>
      <c r="B1" s="50"/>
      <c r="C1" s="50"/>
      <c r="D1" s="50"/>
      <c r="E1" s="50"/>
      <c r="F1" s="50"/>
      <c r="G1" s="29"/>
    </row>
    <row r="2" spans="1:7" ht="18.75" x14ac:dyDescent="0.2">
      <c r="A2" s="54" t="s">
        <v>58</v>
      </c>
      <c r="B2" s="54"/>
      <c r="C2" s="54"/>
      <c r="D2" s="54"/>
      <c r="E2" s="54"/>
      <c r="F2" s="54"/>
      <c r="G2" s="21"/>
    </row>
    <row r="3" spans="1:7" ht="18.75" customHeight="1" x14ac:dyDescent="0.35">
      <c r="A3" s="2"/>
    </row>
    <row r="4" spans="1:7" ht="12.75" customHeight="1" x14ac:dyDescent="0.2">
      <c r="A4" s="13"/>
      <c r="B4" s="13" t="s">
        <v>4</v>
      </c>
      <c r="C4" s="13" t="s">
        <v>5</v>
      </c>
    </row>
    <row r="5" spans="1:7" ht="12.75" customHeight="1" x14ac:dyDescent="0.2">
      <c r="A5" s="16" t="s">
        <v>37</v>
      </c>
      <c r="B5" s="16">
        <f>收入!E5</f>
        <v>193600</v>
      </c>
      <c r="C5" s="16">
        <f>收入!F5</f>
        <v>183100</v>
      </c>
    </row>
    <row r="6" spans="1:7" ht="12.75" customHeight="1" x14ac:dyDescent="0.2">
      <c r="A6" s="17" t="s">
        <v>38</v>
      </c>
      <c r="B6" s="17">
        <f>支出!F5</f>
        <v>114500</v>
      </c>
      <c r="C6" s="17">
        <f>支出!G5</f>
        <v>39500</v>
      </c>
    </row>
    <row r="7" spans="1:7" ht="12.75" customHeight="1" x14ac:dyDescent="0.2">
      <c r="A7" s="15" t="s">
        <v>39</v>
      </c>
      <c r="B7" s="15">
        <f>B5-B6</f>
        <v>79100</v>
      </c>
      <c r="C7" s="15">
        <f>C5-C6</f>
        <v>143600</v>
      </c>
    </row>
    <row r="8" spans="1:7" ht="18" customHeight="1" x14ac:dyDescent="0.2"/>
  </sheetData>
  <mergeCells count="2">
    <mergeCell ref="A1:F1"/>
    <mergeCell ref="A2:F2"/>
  </mergeCells>
  <phoneticPr fontId="1" type="noConversion"/>
  <pageMargins left="1" right="0.75" top="0.75" bottom="1" header="0.5" footer="0.5"/>
  <pageSetup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 Progress</ApprovalStatus>
    <MarketSpecific xmlns="c66daf58-3c46-4c48-8560-c485e881f7f9" xsi:nil="true"/>
    <PrimaryImageGen xmlns="c66daf58-3c46-4c48-8560-c485e881f7f9">true</PrimaryImageGen>
    <ThumbnailAssetId xmlns="c66daf58-3c46-4c48-8560-c485e881f7f9" xsi:nil="true"/>
    <NumericId xmlns="c66daf58-3c46-4c48-8560-c485e881f7f9">-1</NumericId>
    <TPFriendlyName xmlns="c66daf58-3c46-4c48-8560-c485e881f7f9">Event budget</TPFriendlyName>
    <BusinessGroup xmlns="c66daf58-3c46-4c48-8560-c485e881f7f9" xsi:nil="true"/>
    <APEditor xmlns="c66daf58-3c46-4c48-8560-c485e881f7f9">
      <UserInfo>
        <DisplayName>REDMOND\v-luannv</DisplayName>
        <AccountId>234</AccountId>
        <AccountType/>
      </UserInfo>
    </APEditor>
    <SourceTitle xmlns="c66daf58-3c46-4c48-8560-c485e881f7f9">Event budget</SourceTitle>
    <OpenTemplate xmlns="c66daf58-3c46-4c48-8560-c485e881f7f9">true</OpenTemplate>
    <UALocComments xmlns="c66daf58-3c46-4c48-8560-c485e881f7f9" xsi:nil="true"/>
    <ParentAssetId xmlns="c66daf58-3c46-4c48-8560-c485e881f7f9" xsi:nil="true"/>
    <PublishStatusLookup xmlns="c66daf58-3c46-4c48-8560-c485e881f7f9">
      <Value>88518</Value>
      <Value>441541</Value>
    </PublishStatusLookup>
    <IntlLangReviewDate xmlns="c66daf58-3c46-4c48-8560-c485e881f7f9" xsi:nil="true"/>
    <LastPublishResultLookup xmlns="c66daf58-3c46-4c48-8560-c485e881f7f9" xsi:nil="true"/>
    <MachineTranslated xmlns="c66daf58-3c46-4c48-8560-c485e881f7f9" xsi:nil="true"/>
    <OriginalSourceMarket xmlns="c66daf58-3c46-4c48-8560-c485e881f7f9">english</OriginalSourceMarket>
    <TPInstallLocation xmlns="c66daf58-3c46-4c48-8560-c485e881f7f9">{My Templates}</TPInstallLocation>
    <APDescription xmlns="c66daf58-3c46-4c48-8560-c485e881f7f9" xsi:nil="true"/>
    <ClipArtFilename xmlns="c66daf58-3c46-4c48-8560-c485e881f7f9" xsi:nil="true"/>
    <ContentItem xmlns="c66daf58-3c46-4c48-8560-c485e881f7f9" xsi:nil="true"/>
    <EditorialStatus xmlns="c66daf58-3c46-4c48-8560-c485e881f7f9" xsi:nil="true"/>
    <PublishTargets xmlns="c66daf58-3c46-4c48-8560-c485e881f7f9">OfficeOnline</PublishTargets>
    <TPLaunchHelpLinkType xmlns="c66daf58-3c46-4c48-8560-c485e881f7f9">Template</TPLaunchHelpLinkType>
    <LastModifiedDateTime xmlns="c66daf58-3c46-4c48-8560-c485e881f7f9" xsi:nil="true"/>
    <TimesCloned xmlns="c66daf58-3c46-4c48-8560-c485e881f7f9" xsi:nil="true"/>
    <AssetStart xmlns="c66daf58-3c46-4c48-8560-c485e881f7f9">2009-06-17T13:48:49+00:00</AssetStart>
    <LastHandOff xmlns="c66daf58-3c46-4c48-8560-c485e881f7f9" xsi:nil="true"/>
    <Provider xmlns="c66daf58-3c46-4c48-8560-c485e881f7f9">EY006220130</Provider>
    <AcquiredFrom xmlns="c66daf58-3c46-4c48-8560-c485e881f7f9" xsi:nil="true"/>
    <TPClientViewer xmlns="c66daf58-3c46-4c48-8560-c485e881f7f9">Microsoft Office Excel</TPClientViewer>
    <ArtSampleDocs xmlns="c66daf58-3c46-4c48-8560-c485e881f7f9" xsi:nil="true"/>
    <UACurrentWords xmlns="c66daf58-3c46-4c48-8560-c485e881f7f9">0</UACurrentWords>
    <UALocRecommendation xmlns="c66daf58-3c46-4c48-8560-c485e881f7f9">Localize</UALocRecommendation>
    <IsDeleted xmlns="c66daf58-3c46-4c48-8560-c485e881f7f9">false</IsDeleted>
    <ShowIn xmlns="c66daf58-3c46-4c48-8560-c485e881f7f9">Show everywhere</ShowIn>
    <UANotes xmlns="c66daf58-3c46-4c48-8560-c485e881f7f9" xsi:nil="true"/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DSATActionTaken xmlns="c66daf58-3c46-4c48-8560-c485e881f7f9" xsi:nil="true"/>
    <CSXSubmissionMarket xmlns="c66daf58-3c46-4c48-8560-c485e881f7f9" xsi:nil="true"/>
    <TPExecutable xmlns="c66daf58-3c46-4c48-8560-c485e881f7f9" xsi:nil="true"/>
    <SubmitterId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CSXSubmissionDate xmlns="c66daf58-3c46-4c48-8560-c485e881f7f9" xsi:nil="true"/>
    <Milestone xmlns="c66daf58-3c46-4c48-8560-c485e881f7f9" xsi:nil="true"/>
    <TPComponent xmlns="c66daf58-3c46-4c48-8560-c485e881f7f9">EXCELFiles</TPComponent>
    <OriginAsset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TP010194064</AssetId>
    <TPApplication xmlns="c66daf58-3c46-4c48-8560-c485e881f7f9">Excel</TPApplication>
    <TPLaunchHelpLink xmlns="c66daf58-3c46-4c48-8560-c485e881f7f9" xsi:nil="true"/>
    <IntlLocPriority xmlns="c66daf58-3c46-4c48-8560-c485e881f7f9" xsi:nil="true"/>
    <IntlLangReviewer xmlns="c66daf58-3c46-4c48-8560-c485e881f7f9" xsi:nil="true"/>
    <PlannedPubDate xmlns="c66daf58-3c46-4c48-8560-c485e881f7f9" xsi:nil="true"/>
    <CrawlForDependencies xmlns="c66daf58-3c46-4c48-8560-c485e881f7f9">false</CrawlForDependencies>
    <HandoffToMSDN xmlns="c66daf58-3c46-4c48-8560-c485e881f7f9" xsi:nil="true"/>
    <TrustLevel xmlns="c66daf58-3c46-4c48-8560-c485e881f7f9">1 Microsoft Managed Content</TrustLevel>
    <IsSearchable xmlns="c66daf58-3c46-4c48-8560-c485e881f7f9">false</IsSearchable>
    <TPNamespace xmlns="c66daf58-3c46-4c48-8560-c485e881f7f9">EXCEL</TPNamespace>
    <Markets xmlns="c66daf58-3c46-4c48-8560-c485e881f7f9"/>
    <AverageRating xmlns="c66daf58-3c46-4c48-8560-c485e881f7f9" xsi:nil="true"/>
    <UAProjectedTotalWords xmlns="c66daf58-3c46-4c48-8560-c485e881f7f9" xsi:nil="true"/>
    <IntlLangReview xmlns="c66daf58-3c46-4c48-8560-c485e881f7f9" xsi:nil="true"/>
    <OutputCachingOn xmlns="c66daf58-3c46-4c48-8560-c485e881f7f9">false</OutputCachingOn>
    <APAuthor xmlns="c66daf58-3c46-4c48-8560-c485e881f7f9">
      <UserInfo>
        <DisplayName>REDMOND\cynvey</DisplayName>
        <AccountId>252</AccountId>
        <AccountType/>
      </UserInfo>
    </APAuthor>
    <TPAppVersion xmlns="c66daf58-3c46-4c48-8560-c485e881f7f9">12</TPAppVersion>
    <TPCommandLine xmlns="c66daf58-3c46-4c48-8560-c485e881f7f9">{XL} /t {FilePath}</TPCommandLine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2007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42301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1B1A710-F416-4CBD-92E7-7950F392BB47}"/>
</file>

<file path=customXml/itemProps2.xml><?xml version="1.0" encoding="utf-8"?>
<ds:datastoreItem xmlns:ds="http://schemas.openxmlformats.org/officeDocument/2006/customXml" ds:itemID="{CB0D5B54-F0FD-4041-8BBE-C1C3C8DCD69F}"/>
</file>

<file path=customXml/itemProps3.xml><?xml version="1.0" encoding="utf-8"?>
<ds:datastoreItem xmlns:ds="http://schemas.openxmlformats.org/officeDocument/2006/customXml" ds:itemID="{CE5BDA57-8FD5-4537-9676-017568F97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支出</vt:lpstr>
      <vt:lpstr>收入</vt:lpstr>
      <vt:lpstr>摘要</vt:lpstr>
      <vt:lpstr>摘要!Print_Area</vt:lpstr>
      <vt:lpstr>支出!Print_Area</vt:lpstr>
      <vt:lpstr>收入!Print_Area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/>
  <cp:keywords/>
  <dc:description/>
  <cp:lastModifiedBy/>
  <dcterms:created xsi:type="dcterms:W3CDTF">2006-08-11T21:20:44Z</dcterms:created>
  <dcterms:modified xsi:type="dcterms:W3CDTF">2012-05-30T08:28:23Z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4621500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