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/>
  <bookViews>
    <workbookView xWindow="480" yWindow="135" windowWidth="22035" windowHeight="10485"/>
  </bookViews>
  <sheets>
    <sheet name="儀表板" sheetId="1" r:id="rId1"/>
    <sheet name="資料項儀表板目" sheetId="3" r:id="rId2"/>
    <sheet name="BMI 資訊" sheetId="2" r:id="rId3"/>
  </sheets>
  <definedNames>
    <definedName name="BMI">儀表板!$D$11</definedName>
    <definedName name="BMI類別">儀表板!$D$8</definedName>
    <definedName name="LastDate">INDEX(資料項儀表板目!$B:$B,MATCH(9.999E+307,資料項儀表板目!$B:$B),1)</definedName>
    <definedName name="LastWeight">INDEX(資料項儀表板目!$C:$C,MATCH(9.999E+307,資料項儀表板目!$C:$C),1)</definedName>
    <definedName name="_xlnm.Print_Area" localSheetId="2">'BMI 資訊'!$A$1:$O$32</definedName>
    <definedName name="_xlnm.Print_Area" localSheetId="0">儀表板!$A$1:$N$43</definedName>
    <definedName name="_xlnm.Print_Area" localSheetId="1">資料項儀表板目!$A$1:$L$32</definedName>
    <definedName name="列印區域" localSheetId="2">BMI資訊[#All]</definedName>
    <definedName name="列印區域" localSheetId="0">儀表板!$B$5:$K$54</definedName>
    <definedName name="列印區域" localSheetId="1">資料[#All]</definedName>
    <definedName name="列印區域">儀表板!$B$8</definedName>
    <definedName name="列印標題" localSheetId="1">資料項儀表板目!$5:$5</definedName>
    <definedName name="待減體重">儀表板!$G$18</definedName>
    <definedName name="期間">儀表板!$C$14</definedName>
    <definedName name="期間單位">儀表板!$D$14</definedName>
    <definedName name="目標日期">儀表板!$B$17</definedName>
    <definedName name="目標體重">儀表板!$B$14</definedName>
    <definedName name="總計天數">儀表板!$D$17</definedName>
    <definedName name="英吋">儀表板!$E$8</definedName>
    <definedName name="身高">儀表板!$B$11</definedName>
    <definedName name="達成百分比">儀表板!$G$19</definedName>
    <definedName name="體重">儀表板!$C$8</definedName>
  </definedNames>
  <calcPr calcId="145621"/>
</workbook>
</file>

<file path=xl/calcChain.xml><?xml version="1.0" encoding="utf-8"?>
<calcChain xmlns="http://schemas.openxmlformats.org/spreadsheetml/2006/main">
  <c r="G19" i="1" l="1"/>
  <c r="D11" i="1"/>
  <c r="G18" i="1"/>
  <c r="B11" i="1"/>
  <c r="C38" i="1" l="1"/>
  <c r="C37" i="1"/>
  <c r="C36" i="1"/>
  <c r="C35" i="1"/>
  <c r="C34" i="1"/>
  <c r="B34" i="1" l="1"/>
  <c r="B35" i="1"/>
  <c r="B36" i="1"/>
  <c r="B38" i="1"/>
  <c r="B37" i="1"/>
  <c r="J6" i="1" l="1"/>
  <c r="J10" i="1" s="1"/>
  <c r="D17" i="1"/>
  <c r="B17" i="1" s="1"/>
  <c r="F19" i="1" s="1"/>
  <c r="F18" i="1"/>
</calcChain>
</file>

<file path=xl/sharedStrings.xml><?xml version="1.0" encoding="utf-8"?>
<sst xmlns="http://schemas.openxmlformats.org/spreadsheetml/2006/main" count="40" uniqueCount="40">
  <si>
    <t>BMI</t>
  </si>
  <si>
    <t>Date</t>
  </si>
  <si>
    <t>體重</t>
  </si>
  <si>
    <t>VITALS TREND</t>
  </si>
  <si>
    <t>開始詳細資料與目標</t>
  </si>
  <si>
    <t>整體目標進度</t>
  </si>
  <si>
    <t>開始日期</t>
  </si>
  <si>
    <t>最初體重</t>
  </si>
  <si>
    <t>身高</t>
  </si>
  <si>
    <t>身高 (英吋) (已計算)</t>
  </si>
  <si>
    <t>目標體重</t>
  </si>
  <si>
    <t>限定時間範圍：</t>
  </si>
  <si>
    <t>目標日期</t>
  </si>
  <si>
    <t>總計天數</t>
  </si>
  <si>
    <t>體重與卡路里趨勢</t>
  </si>
  <si>
    <t>攝取內容趨勢</t>
  </si>
  <si>
    <t>攝取內容</t>
  </si>
  <si>
    <t>重要元素</t>
  </si>
  <si>
    <t>日期</t>
  </si>
  <si>
    <t>體重</t>
  </si>
  <si>
    <t>消耗的卡路里</t>
  </si>
  <si>
    <t>蛋白質</t>
  </si>
  <si>
    <t>碳水化合物</t>
  </si>
  <si>
    <t>脂肪</t>
  </si>
  <si>
    <t>糖類</t>
  </si>
  <si>
    <t>水 (盎司)</t>
  </si>
  <si>
    <t>收縮壓</t>
  </si>
  <si>
    <t>舒張壓</t>
  </si>
  <si>
    <t>靜止脈搏</t>
  </si>
  <si>
    <t>呼吸率</t>
  </si>
  <si>
    <t>BMI 類別</t>
  </si>
  <si>
    <t>低標</t>
  </si>
  <si>
    <t>高標</t>
  </si>
  <si>
    <t>體重過輕</t>
  </si>
  <si>
    <t>標準體重</t>
  </si>
  <si>
    <t>體重過重</t>
  </si>
  <si>
    <t>肥胖 (等級 1)</t>
  </si>
  <si>
    <t>肥胖 (等級 2)</t>
  </si>
  <si>
    <t>病態肥胖</t>
  </si>
  <si>
    <t>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</si>
</sst>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);\!\(#,##0.0\!\)"/>
    <numFmt numFmtId="166" formatCode="0&quot;M&quot;"/>
    <numFmt numFmtId="167" formatCode="0&quot;CM&quot;"/>
  </numFmts>
  <fonts count="20">
    <font>
      <sz val="10"/>
      <color theme="6"/>
      <name val="Verdana"/>
      <family val="2"/>
      <scheme val="minor"/>
    </font>
    <font>
      <sz val="11"/>
      <color rgb="FF3F3F76"/>
      <name val="Verdana"/>
      <family val="2"/>
      <scheme val="minor"/>
    </font>
    <font>
      <sz val="10"/>
      <color theme="1"/>
      <name val="Verdana"/>
      <family val="2"/>
      <scheme val="minor"/>
    </font>
    <font>
      <sz val="10"/>
      <color theme="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0"/>
      <color theme="6"/>
      <name val="Verdana"/>
      <family val="2"/>
      <scheme val="minor"/>
    </font>
    <font>
      <b/>
      <sz val="10"/>
      <color theme="4"/>
      <name val="Verdana"/>
      <family val="2"/>
      <scheme val="minor"/>
    </font>
    <font>
      <b/>
      <sz val="20"/>
      <color theme="4"/>
      <name val="Verdana"/>
      <family val="2"/>
      <scheme val="minor"/>
    </font>
    <font>
      <b/>
      <sz val="8"/>
      <color theme="6"/>
      <name val="Verdana"/>
      <family val="2"/>
      <scheme val="minor"/>
    </font>
    <font>
      <b/>
      <sz val="33"/>
      <color theme="4"/>
      <name val="Verdana"/>
      <family val="2"/>
      <scheme val="minor"/>
    </font>
    <font>
      <sz val="8"/>
      <color theme="6"/>
      <name val="Verdana"/>
      <family val="2"/>
      <scheme val="minor"/>
    </font>
    <font>
      <b/>
      <sz val="14"/>
      <color theme="6"/>
      <name val="Verdana"/>
      <family val="2"/>
      <scheme val="minor"/>
    </font>
    <font>
      <b/>
      <sz val="9"/>
      <color theme="5"/>
      <name val="Verdana"/>
      <family val="2"/>
      <scheme val="minor"/>
    </font>
    <font>
      <sz val="9"/>
      <name val="Verdana"/>
      <family val="3"/>
      <charset val="134"/>
      <scheme val="minor"/>
    </font>
    <font>
      <b/>
      <sz val="9"/>
      <color theme="5"/>
      <name val="Microsoft JhengHei UI"/>
      <family val="2"/>
      <charset val="136"/>
    </font>
    <font>
      <sz val="8"/>
      <color theme="6"/>
      <name val="Microsoft JhengHei UI"/>
      <family val="2"/>
      <charset val="136"/>
    </font>
    <font>
      <sz val="10"/>
      <color theme="6"/>
      <name val="Microsoft JhengHei UI"/>
      <family val="2"/>
      <charset val="136"/>
    </font>
    <font>
      <b/>
      <sz val="10"/>
      <color theme="4"/>
      <name val="Microsoft JhengHei UI"/>
      <family val="2"/>
      <charset val="136"/>
    </font>
    <font>
      <b/>
      <sz val="10"/>
      <color theme="5"/>
      <name val="Microsoft JhengHei UI"/>
      <family val="2"/>
      <charset val="136"/>
    </font>
    <font>
      <b/>
      <sz val="10"/>
      <color theme="6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-0.2499465926084170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/>
      <bottom style="double">
        <color theme="0" tint="-0.34998626667073579"/>
      </bottom>
      <diagonal/>
    </border>
    <border>
      <left/>
      <right/>
      <top style="double">
        <color theme="0" tint="-0.34998626667073579"/>
      </top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9">
    <xf numFmtId="0" fontId="0" fillId="0" borderId="0" applyFill="0" applyBorder="0" applyProtection="0">
      <alignment vertical="center"/>
    </xf>
    <xf numFmtId="0" fontId="4" fillId="5" borderId="0" applyNumberFormat="0" applyProtection="0">
      <alignment vertical="center"/>
    </xf>
    <xf numFmtId="0" fontId="1" fillId="2" borderId="1" applyNumberFormat="0" applyAlignment="0" applyProtection="0"/>
    <xf numFmtId="0" fontId="12" fillId="0" borderId="0" applyNumberFormat="0" applyFill="0" applyProtection="0">
      <alignment vertical="center"/>
    </xf>
    <xf numFmtId="0" fontId="6" fillId="0" borderId="0" applyNumberFormat="0" applyProtection="0">
      <alignment vertical="center"/>
    </xf>
    <xf numFmtId="0" fontId="11" fillId="0" borderId="0" applyNumberFormat="0" applyProtection="0">
      <alignment vertical="center"/>
    </xf>
    <xf numFmtId="0" fontId="5" fillId="3" borderId="0" applyNumberFormat="0" applyBorder="0" applyProtection="0">
      <alignment horizontal="left" vertical="center"/>
    </xf>
    <xf numFmtId="0" fontId="5" fillId="4" borderId="0" applyNumberFormat="0" applyBorder="0" applyProtection="0">
      <alignment horizontal="left" vertical="center"/>
    </xf>
    <xf numFmtId="0" fontId="10" fillId="0" borderId="2">
      <alignment horizontal="left"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14" fontId="3" fillId="0" borderId="0" xfId="0" applyNumberFormat="1" applyFont="1">
      <alignment vertical="center"/>
    </xf>
    <xf numFmtId="164" fontId="3" fillId="0" borderId="0" xfId="0" applyNumberFormat="1" applyFont="1">
      <alignment vertical="center"/>
    </xf>
    <xf numFmtId="10" fontId="3" fillId="0" borderId="0" xfId="0" applyNumberFormat="1" applyFont="1">
      <alignment vertical="center"/>
    </xf>
    <xf numFmtId="0" fontId="4" fillId="5" borderId="0" xfId="1" applyBorder="1" applyAlignment="1">
      <alignment vertical="center"/>
    </xf>
    <xf numFmtId="0" fontId="5" fillId="3" borderId="0" xfId="6" applyAlignment="1">
      <alignment horizontal="left" vertical="center"/>
    </xf>
    <xf numFmtId="2" fontId="5" fillId="4" borderId="0" xfId="7" applyNumberFormat="1" applyBorder="1" applyAlignment="1">
      <alignment horizontal="left" vertical="center"/>
    </xf>
    <xf numFmtId="0" fontId="5" fillId="4" borderId="0" xfId="7" applyBorder="1">
      <alignment horizontal="left" vertical="center"/>
    </xf>
    <xf numFmtId="0" fontId="5" fillId="3" borderId="0" xfId="6" applyBorder="1">
      <alignment horizontal="left" vertical="center"/>
    </xf>
    <xf numFmtId="14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5" xfId="0" applyBorder="1">
      <alignment vertical="center"/>
    </xf>
    <xf numFmtId="1" fontId="7" fillId="0" borderId="0" xfId="4" applyNumberFormat="1" applyFont="1" applyAlignment="1">
      <alignment horizontal="left" vertical="center"/>
    </xf>
    <xf numFmtId="0" fontId="10" fillId="0" borderId="0" xfId="0" applyFont="1">
      <alignment vertical="center"/>
    </xf>
    <xf numFmtId="0" fontId="12" fillId="0" borderId="6" xfId="3" applyBorder="1">
      <alignment vertical="center"/>
    </xf>
    <xf numFmtId="0" fontId="0" fillId="0" borderId="6" xfId="0" applyBorder="1">
      <alignment vertical="center"/>
    </xf>
    <xf numFmtId="14" fontId="11" fillId="0" borderId="9" xfId="5" applyNumberFormat="1" applyFont="1" applyBorder="1" applyAlignment="1">
      <alignment horizontal="left" vertical="center"/>
    </xf>
    <xf numFmtId="164" fontId="11" fillId="0" borderId="9" xfId="5" applyNumberFormat="1" applyFont="1" applyBorder="1">
      <alignment vertical="center"/>
    </xf>
    <xf numFmtId="165" fontId="11" fillId="0" borderId="9" xfId="5" applyNumberFormat="1" applyBorder="1" applyAlignment="1">
      <alignment horizontal="left" vertical="center"/>
    </xf>
    <xf numFmtId="1" fontId="11" fillId="0" borderId="10" xfId="5" applyNumberFormat="1" applyBorder="1">
      <alignment vertical="center"/>
    </xf>
    <xf numFmtId="0" fontId="0" fillId="0" borderId="0" xfId="0" applyAlignment="1"/>
    <xf numFmtId="0" fontId="12" fillId="0" borderId="0" xfId="3" applyAlignment="1">
      <alignment vertical="center"/>
    </xf>
    <xf numFmtId="0" fontId="12" fillId="0" borderId="6" xfId="3" applyBorder="1" applyAlignment="1">
      <alignment vertical="center"/>
    </xf>
    <xf numFmtId="166" fontId="11" fillId="0" borderId="9" xfId="5" applyNumberFormat="1" applyFont="1" applyBorder="1">
      <alignment vertical="center"/>
    </xf>
    <xf numFmtId="167" fontId="11" fillId="0" borderId="9" xfId="5" applyNumberFormat="1" applyFont="1" applyBorder="1">
      <alignment vertical="center"/>
    </xf>
    <xf numFmtId="0" fontId="14" fillId="0" borderId="6" xfId="3" applyFont="1" applyBorder="1" applyAlignment="1">
      <alignment vertical="center"/>
    </xf>
    <xf numFmtId="0" fontId="15" fillId="0" borderId="2" xfId="0" applyFont="1" applyBorder="1" applyAlignment="1">
      <alignment horizontal="left" vertical="center"/>
    </xf>
    <xf numFmtId="0" fontId="15" fillId="0" borderId="2" xfId="8" applyFont="1">
      <alignment horizontal="left" vertical="center"/>
    </xf>
    <xf numFmtId="0" fontId="15" fillId="0" borderId="0" xfId="8" applyFont="1" applyBorder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6" xfId="3" applyFont="1" applyBorder="1">
      <alignment vertical="center"/>
    </xf>
    <xf numFmtId="0" fontId="19" fillId="0" borderId="0" xfId="5" applyFont="1">
      <alignment vertical="center"/>
    </xf>
    <xf numFmtId="0" fontId="17" fillId="0" borderId="0" xfId="4" applyFont="1">
      <alignment vertical="center"/>
    </xf>
    <xf numFmtId="0" fontId="18" fillId="0" borderId="0" xfId="3" applyFont="1">
      <alignment vertical="center"/>
    </xf>
    <xf numFmtId="0" fontId="16" fillId="0" borderId="0" xfId="0" applyFont="1" applyBorder="1">
      <alignment vertical="center"/>
    </xf>
    <xf numFmtId="14" fontId="7" fillId="0" borderId="0" xfId="4" applyNumberFormat="1" applyFont="1" applyAlignment="1">
      <alignment horizontal="left" vertical="center"/>
    </xf>
    <xf numFmtId="0" fontId="11" fillId="0" borderId="11" xfId="5" applyBorder="1">
      <alignment vertical="center"/>
    </xf>
    <xf numFmtId="0" fontId="11" fillId="0" borderId="9" xfId="5" applyBorder="1">
      <alignment vertical="center"/>
    </xf>
    <xf numFmtId="9" fontId="9" fillId="0" borderId="7" xfId="4" applyNumberFormat="1" applyFont="1" applyBorder="1" applyAlignment="1">
      <alignment horizontal="center" vertical="center"/>
    </xf>
    <xf numFmtId="9" fontId="9" fillId="0" borderId="0" xfId="4" applyNumberFormat="1" applyFont="1" applyBorder="1" applyAlignment="1">
      <alignment horizontal="center" vertical="center"/>
    </xf>
    <xf numFmtId="0" fontId="15" fillId="0" borderId="0" xfId="8" applyFont="1" applyBorder="1">
      <alignment horizontal="left" vertical="center"/>
    </xf>
    <xf numFmtId="0" fontId="14" fillId="0" borderId="6" xfId="3" applyFont="1" applyBorder="1">
      <alignment vertical="center"/>
    </xf>
    <xf numFmtId="0" fontId="8" fillId="0" borderId="0" xfId="5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5" fillId="0" borderId="10" xfId="8" applyFont="1" applyBorder="1" applyAlignment="1">
      <alignment horizontal="left" vertical="center"/>
    </xf>
    <xf numFmtId="0" fontId="15" fillId="0" borderId="8" xfId="8" applyFont="1" applyBorder="1" applyAlignment="1">
      <alignment horizontal="left" vertical="center"/>
    </xf>
    <xf numFmtId="0" fontId="17" fillId="0" borderId="3" xfId="4" applyFont="1" applyBorder="1" applyAlignment="1">
      <alignment horizontal="center" vertical="center"/>
    </xf>
    <xf numFmtId="0" fontId="17" fillId="0" borderId="4" xfId="4" applyFont="1" applyBorder="1" applyAlignment="1">
      <alignment horizontal="center" vertical="center"/>
    </xf>
    <xf numFmtId="0" fontId="18" fillId="0" borderId="12" xfId="3" applyFont="1" applyBorder="1" applyAlignment="1">
      <alignment horizontal="center" vertical="center"/>
    </xf>
    <xf numFmtId="0" fontId="18" fillId="0" borderId="4" xfId="3" applyFont="1" applyBorder="1" applyAlignment="1">
      <alignment horizontal="center" vertical="center"/>
    </xf>
    <xf numFmtId="0" fontId="18" fillId="0" borderId="5" xfId="3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9">
    <cellStyle name="20% - Accent1" xfId="6" builtinId="30" customBuiltin="1"/>
    <cellStyle name="20% - Accent2" xfId="7" builtinId="34" customBuiltin="1"/>
    <cellStyle name="Data Labels" xfId="8"/>
    <cellStyle name="Heading 1" xfId="1" builtinId="16" customBuiltin="1"/>
    <cellStyle name="Heading 2" xfId="4" builtinId="17" customBuiltin="1"/>
    <cellStyle name="Heading 3" xfId="3" builtinId="18" customBuiltin="1"/>
    <cellStyle name="Heading 4" xfId="5" builtinId="19" customBuiltin="1"/>
    <cellStyle name="Input" xfId="2" builtinId="20" customBuiltin="1"/>
    <cellStyle name="Normal" xfId="0" builtinId="0" customBuiltin="1"/>
  </cellStyles>
  <dxfs count="10">
    <dxf>
      <alignment horizontal="left" vertical="center" textRotation="0" wrapText="0" relativeIndent="-1" justifyLastLine="0" shrinkToFit="0" readingOrder="0"/>
    </dxf>
    <dxf>
      <alignment horizontal="left" vertical="center" textRotation="0" wrapText="0" relativeIndent="-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6"/>
        <name val="Microsoft JhengHei UI"/>
        <scheme val="none"/>
      </font>
    </dxf>
    <dxf>
      <font>
        <strike val="0"/>
        <outline val="0"/>
        <shadow val="0"/>
        <u val="none"/>
        <vertAlign val="baseline"/>
        <sz val="10"/>
        <name val="Microsoft JhengHei UI"/>
        <scheme val="none"/>
      </font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6"/>
        <name val="Verdana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Verdana"/>
        <scheme val="minor"/>
      </font>
    </dxf>
    <dxf>
      <font>
        <b val="0"/>
        <i val="0"/>
        <color theme="6"/>
      </font>
      <border diagonalUp="0" diagonalDown="0">
        <left/>
        <right/>
        <top style="double">
          <color theme="0" tint="-0.14996795556505021"/>
        </top>
        <bottom style="thin">
          <color theme="0" tint="-0.14996795556505021"/>
        </bottom>
        <vertical/>
        <horizontal/>
      </border>
    </dxf>
    <dxf>
      <font>
        <b val="0"/>
        <i val="0"/>
        <color theme="6"/>
      </font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體重 Loss Tracker" defaultPivotStyle="PivotStyleLight16">
    <tableStyle name="體重 Loss Tracker" pivot="0" count="2">
      <tableStyleElement type="wholeTable" dxfId="9"/>
      <tableStyleElement type="headerRow" dxfId="8"/>
    </tableStyle>
  </tableStyles>
  <colors>
    <mruColors>
      <color rgb="FFFF8181"/>
      <color rgb="FFFED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zh-TW" sz="800">
                <a:solidFill>
                  <a:schemeClr val="accent3"/>
                </a:solidFill>
              </a:rPr>
              <a:t>體重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資料項儀表板目!$C$7:$C$21</c:f>
              <c:numCache>
                <c:formatCode>General</c:formatCode>
                <c:ptCount val="15"/>
                <c:pt idx="0">
                  <c:v>92.25</c:v>
                </c:pt>
                <c:pt idx="1">
                  <c:v>91.35</c:v>
                </c:pt>
                <c:pt idx="2">
                  <c:v>90.9</c:v>
                </c:pt>
                <c:pt idx="3">
                  <c:v>90.9</c:v>
                </c:pt>
                <c:pt idx="4">
                  <c:v>90.45</c:v>
                </c:pt>
                <c:pt idx="5">
                  <c:v>90</c:v>
                </c:pt>
                <c:pt idx="6">
                  <c:v>90.9</c:v>
                </c:pt>
                <c:pt idx="7">
                  <c:v>90</c:v>
                </c:pt>
                <c:pt idx="8">
                  <c:v>89.55</c:v>
                </c:pt>
                <c:pt idx="9">
                  <c:v>88.65</c:v>
                </c:pt>
                <c:pt idx="10">
                  <c:v>87.75</c:v>
                </c:pt>
                <c:pt idx="11">
                  <c:v>88.2</c:v>
                </c:pt>
                <c:pt idx="12">
                  <c:v>87.3</c:v>
                </c:pt>
                <c:pt idx="13">
                  <c:v>86.4</c:v>
                </c:pt>
                <c:pt idx="14">
                  <c:v>89.55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資料項儀表板目!$C$7:$C$21</c:f>
              <c:numCache>
                <c:formatCode>General</c:formatCode>
                <c:ptCount val="15"/>
                <c:pt idx="0">
                  <c:v>92.25</c:v>
                </c:pt>
                <c:pt idx="1">
                  <c:v>91.35</c:v>
                </c:pt>
                <c:pt idx="2">
                  <c:v>90.9</c:v>
                </c:pt>
                <c:pt idx="3">
                  <c:v>90.9</c:v>
                </c:pt>
                <c:pt idx="4">
                  <c:v>90.45</c:v>
                </c:pt>
                <c:pt idx="5">
                  <c:v>90</c:v>
                </c:pt>
                <c:pt idx="6">
                  <c:v>90.9</c:v>
                </c:pt>
                <c:pt idx="7">
                  <c:v>90</c:v>
                </c:pt>
                <c:pt idx="8">
                  <c:v>89.55</c:v>
                </c:pt>
                <c:pt idx="9">
                  <c:v>88.65</c:v>
                </c:pt>
                <c:pt idx="10">
                  <c:v>87.75</c:v>
                </c:pt>
                <c:pt idx="11">
                  <c:v>88.2</c:v>
                </c:pt>
                <c:pt idx="12">
                  <c:v>87.3</c:v>
                </c:pt>
                <c:pt idx="13">
                  <c:v>86.4</c:v>
                </c:pt>
                <c:pt idx="14">
                  <c:v>89.55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14816"/>
        <c:axId val="160937088"/>
      </c:lineChart>
      <c:dateAx>
        <c:axId val="1609148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0937088"/>
        <c:crosses val="autoZero"/>
        <c:auto val="1"/>
        <c:lblOffset val="100"/>
        <c:baseTimeUnit val="days"/>
      </c:dateAx>
      <c:valAx>
        <c:axId val="1609370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en-US"/>
          </a:p>
        </c:txPr>
        <c:crossAx val="160914816"/>
        <c:crosses val="autoZero"/>
        <c:crossBetween val="between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zh-TW"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消耗的卡路里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ser>
          <c:idx val="0"/>
          <c:order val="1"/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資料項儀表板目!$D$7:$D$21</c:f>
              <c:numCache>
                <c:formatCode>General</c:formatCode>
                <c:ptCount val="15"/>
                <c:pt idx="0">
                  <c:v>1500</c:v>
                </c:pt>
                <c:pt idx="1">
                  <c:v>2000</c:v>
                </c:pt>
                <c:pt idx="2">
                  <c:v>2000</c:v>
                </c:pt>
                <c:pt idx="3">
                  <c:v>2000</c:v>
                </c:pt>
                <c:pt idx="4">
                  <c:v>1500</c:v>
                </c:pt>
                <c:pt idx="5">
                  <c:v>1400</c:v>
                </c:pt>
                <c:pt idx="6">
                  <c:v>2000</c:v>
                </c:pt>
                <c:pt idx="7">
                  <c:v>1100</c:v>
                </c:pt>
                <c:pt idx="8">
                  <c:v>1100</c:v>
                </c:pt>
                <c:pt idx="9">
                  <c:v>1800</c:v>
                </c:pt>
                <c:pt idx="10">
                  <c:v>2000</c:v>
                </c:pt>
                <c:pt idx="11">
                  <c:v>2000</c:v>
                </c:pt>
                <c:pt idx="12">
                  <c:v>1300</c:v>
                </c:pt>
                <c:pt idx="13">
                  <c:v>1100</c:v>
                </c:pt>
                <c:pt idx="14">
                  <c:v>1200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66144"/>
        <c:axId val="160967680"/>
      </c:lineChart>
      <c:dateAx>
        <c:axId val="1609661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0967680"/>
        <c:crosses val="autoZero"/>
        <c:auto val="1"/>
        <c:lblOffset val="100"/>
        <c:baseTimeUnit val="days"/>
      </c:dateAx>
      <c:valAx>
        <c:axId val="16096768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en-US"/>
          </a:p>
        </c:txPr>
        <c:crossAx val="160966144"/>
        <c:crosses val="autoZero"/>
        <c:crossBetween val="between"/>
        <c:majorUnit val="1000"/>
        <c:minorUnit val="10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/>
          <a:lstStyle/>
          <a:p>
            <a:pPr>
              <a:defRPr lang="ja-JP" sz="1200"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r>
              <a:rPr lang="zh-TW"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血</a:t>
            </a:r>
            <a:r>
              <a:rPr lang="zh-TW" sz="800" baseline="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 壓</a:t>
            </a:r>
            <a:endParaRPr lang="zh-TW" sz="800">
              <a:solidFill>
                <a:schemeClr val="accent3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資料項儀表板目!$J$6</c:f>
              <c:strCache>
                <c:ptCount val="1"/>
                <c:pt idx="0">
                  <c:v>收縮壓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資料項儀表板目!$J$7:$J$21</c:f>
              <c:numCache>
                <c:formatCode>General</c:formatCode>
                <c:ptCount val="15"/>
                <c:pt idx="0">
                  <c:v>125</c:v>
                </c:pt>
                <c:pt idx="1">
                  <c:v>125</c:v>
                </c:pt>
                <c:pt idx="2">
                  <c:v>124</c:v>
                </c:pt>
                <c:pt idx="3">
                  <c:v>135</c:v>
                </c:pt>
                <c:pt idx="4">
                  <c:v>130</c:v>
                </c:pt>
                <c:pt idx="5">
                  <c:v>120</c:v>
                </c:pt>
                <c:pt idx="6">
                  <c:v>120</c:v>
                </c:pt>
                <c:pt idx="7">
                  <c:v>130</c:v>
                </c:pt>
                <c:pt idx="8">
                  <c:v>130</c:v>
                </c:pt>
                <c:pt idx="9">
                  <c:v>130</c:v>
                </c:pt>
                <c:pt idx="10">
                  <c:v>125</c:v>
                </c:pt>
                <c:pt idx="11">
                  <c:v>130</c:v>
                </c:pt>
                <c:pt idx="12">
                  <c:v>120</c:v>
                </c:pt>
                <c:pt idx="13">
                  <c:v>125</c:v>
                </c:pt>
                <c:pt idx="14">
                  <c:v>130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資料項儀表板目!$K$6</c:f>
              <c:strCache>
                <c:ptCount val="1"/>
                <c:pt idx="0">
                  <c:v>舒張壓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資料項儀表板目!$K$7:$K$21</c:f>
              <c:numCache>
                <c:formatCode>General</c:formatCode>
                <c:ptCount val="1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70</c:v>
                </c:pt>
                <c:pt idx="4">
                  <c:v>75</c:v>
                </c:pt>
                <c:pt idx="5">
                  <c:v>75</c:v>
                </c:pt>
                <c:pt idx="6">
                  <c:v>75</c:v>
                </c:pt>
                <c:pt idx="7">
                  <c:v>70</c:v>
                </c:pt>
                <c:pt idx="8">
                  <c:v>75</c:v>
                </c:pt>
                <c:pt idx="9">
                  <c:v>75</c:v>
                </c:pt>
                <c:pt idx="10">
                  <c:v>75</c:v>
                </c:pt>
                <c:pt idx="11">
                  <c:v>75</c:v>
                </c:pt>
                <c:pt idx="12">
                  <c:v>75</c:v>
                </c:pt>
                <c:pt idx="13">
                  <c:v>75</c:v>
                </c:pt>
                <c:pt idx="14">
                  <c:v>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992640"/>
        <c:axId val="161809536"/>
      </c:lineChart>
      <c:dateAx>
        <c:axId val="16099264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1809536"/>
        <c:crosses val="autoZero"/>
        <c:auto val="1"/>
        <c:lblOffset val="100"/>
        <c:baseTimeUnit val="days"/>
      </c:dateAx>
      <c:valAx>
        <c:axId val="1618095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en-US"/>
          </a:p>
        </c:txPr>
        <c:crossAx val="160992640"/>
        <c:crosses val="autoZero"/>
        <c:crossBetween val="between"/>
      </c:valAx>
      <c:spPr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lang="ja-JP" sz="800">
              <a:solidFill>
                <a:schemeClr val="accent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lang="ja-JP" sz="1200"/>
            </a:pPr>
            <a:r>
              <a:rPr lang="zh-TW"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脈搏與呼吸率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資料項儀表板目!$L$6</c:f>
              <c:strCache>
                <c:ptCount val="1"/>
                <c:pt idx="0">
                  <c:v>靜止脈搏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資料項儀表板目!$B$7:$B$21</c:f>
              <c:numCache>
                <c:formatCode>m/d/yyyy</c:formatCode>
                <c:ptCount val="15"/>
                <c:pt idx="0">
                  <c:v>41061</c:v>
                </c:pt>
                <c:pt idx="1">
                  <c:v>41062</c:v>
                </c:pt>
                <c:pt idx="2">
                  <c:v>41063</c:v>
                </c:pt>
                <c:pt idx="3">
                  <c:v>41064</c:v>
                </c:pt>
                <c:pt idx="4">
                  <c:v>41065</c:v>
                </c:pt>
                <c:pt idx="5">
                  <c:v>41066</c:v>
                </c:pt>
                <c:pt idx="6">
                  <c:v>41067</c:v>
                </c:pt>
                <c:pt idx="7">
                  <c:v>41068</c:v>
                </c:pt>
                <c:pt idx="8">
                  <c:v>41069</c:v>
                </c:pt>
                <c:pt idx="9">
                  <c:v>41070</c:v>
                </c:pt>
                <c:pt idx="10">
                  <c:v>41071</c:v>
                </c:pt>
                <c:pt idx="11">
                  <c:v>41072</c:v>
                </c:pt>
                <c:pt idx="12">
                  <c:v>41073</c:v>
                </c:pt>
                <c:pt idx="13">
                  <c:v>41074</c:v>
                </c:pt>
                <c:pt idx="14">
                  <c:v>41075</c:v>
                </c:pt>
              </c:numCache>
            </c:numRef>
          </c:cat>
          <c:val>
            <c:numRef>
              <c:f>資料項儀表板目!$L$7:$L$21</c:f>
              <c:numCache>
                <c:formatCode>General</c:formatCode>
                <c:ptCount val="15"/>
                <c:pt idx="0">
                  <c:v>65</c:v>
                </c:pt>
                <c:pt idx="1">
                  <c:v>63</c:v>
                </c:pt>
                <c:pt idx="2">
                  <c:v>65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65</c:v>
                </c:pt>
                <c:pt idx="8">
                  <c:v>65</c:v>
                </c:pt>
                <c:pt idx="9">
                  <c:v>60</c:v>
                </c:pt>
                <c:pt idx="10">
                  <c:v>55</c:v>
                </c:pt>
                <c:pt idx="11">
                  <c:v>65</c:v>
                </c:pt>
                <c:pt idx="12">
                  <c:v>60</c:v>
                </c:pt>
                <c:pt idx="13">
                  <c:v>60</c:v>
                </c:pt>
                <c:pt idx="14">
                  <c:v>55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資料項儀表板目!$M$6</c:f>
              <c:strCache>
                <c:ptCount val="1"/>
                <c:pt idx="0">
                  <c:v>呼吸率</c:v>
                </c:pt>
              </c:strCache>
            </c:strRef>
          </c:tx>
          <c:spPr>
            <a:ln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資料項儀表板目!$M$7:$M$21</c:f>
              <c:numCache>
                <c:formatCode>General</c:formatCode>
                <c:ptCount val="15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  <c:pt idx="7">
                  <c:v>10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830784"/>
        <c:axId val="161832320"/>
      </c:lineChart>
      <c:dateAx>
        <c:axId val="1618307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161832320"/>
        <c:crosses val="autoZero"/>
        <c:auto val="1"/>
        <c:lblOffset val="100"/>
        <c:baseTimeUnit val="days"/>
      </c:dateAx>
      <c:valAx>
        <c:axId val="161832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en-US"/>
          </a:p>
        </c:txPr>
        <c:crossAx val="161830784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</c:spPr>
    </c:plotArea>
    <c:legend>
      <c:legendPos val="t"/>
      <c:layout/>
      <c:overlay val="0"/>
      <c:txPr>
        <a:bodyPr/>
        <a:lstStyle/>
        <a:p>
          <a:pPr>
            <a:defRPr lang="ja-JP" sz="800">
              <a:solidFill>
                <a:schemeClr val="accent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997118911282789"/>
          <c:y val="0.29692837900044694"/>
          <c:w val="0.31936884818727407"/>
          <c:h val="0.5235922294386528"/>
        </c:manualLayout>
      </c:layout>
      <c:barChart>
        <c:barDir val="col"/>
        <c:grouping val="stacked"/>
        <c:varyColors val="0"/>
        <c:ser>
          <c:idx val="0"/>
          <c:order val="1"/>
          <c:tx>
            <c:v>待減體重</c:v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</c:spPr>
          </c:dPt>
          <c:val>
            <c:numRef>
              <c:f>儀表板!$G$18</c:f>
              <c:numCache>
                <c:formatCode>0.0</c:formatCode>
                <c:ptCount val="1"/>
                <c:pt idx="0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61945088"/>
        <c:axId val="161943552"/>
      </c:barChart>
      <c:barChart>
        <c:barDir val="col"/>
        <c:grouping val="stacked"/>
        <c:varyColors val="0"/>
        <c:ser>
          <c:idx val="1"/>
          <c:order val="0"/>
          <c:tx>
            <c:v>進度</c:v>
          </c:tx>
          <c:spPr>
            <a:solidFill>
              <a:schemeClr val="accent1"/>
            </a:solidFill>
            <a:ln w="38100">
              <a:noFill/>
            </a:ln>
          </c:spPr>
          <c:invertIfNegative val="0"/>
          <c:cat>
            <c:numRef>
              <c:f>儀表板!$G$19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cat>
          <c:val>
            <c:numRef>
              <c:f>儀表板!$G$19</c:f>
              <c:numCache>
                <c:formatCode>0.00%</c:formatCode>
                <c:ptCount val="1"/>
                <c:pt idx="0">
                  <c:v>0.36666666666666664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overlap val="100"/>
        <c:axId val="161956608"/>
        <c:axId val="161946624"/>
      </c:barChart>
      <c:valAx>
        <c:axId val="16194355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700">
                <a:solidFill>
                  <a:schemeClr val="accent3"/>
                </a:solidFill>
              </a:defRPr>
            </a:pPr>
            <a:endParaRPr lang="en-US"/>
          </a:p>
        </c:txPr>
        <c:crossAx val="161945088"/>
        <c:crosses val="max"/>
        <c:crossBetween val="between"/>
        <c:majorUnit val="0.2"/>
        <c:minorUnit val="2.0000000000000004E-2"/>
      </c:valAx>
      <c:catAx>
        <c:axId val="1619450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1943552"/>
        <c:crosses val="autoZero"/>
        <c:auto val="1"/>
        <c:lblAlgn val="ctr"/>
        <c:lblOffset val="100"/>
        <c:noMultiLvlLbl val="0"/>
      </c:catAx>
      <c:valAx>
        <c:axId val="161946624"/>
        <c:scaling>
          <c:orientation val="minMax"/>
          <c:max val="1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700">
                <a:solidFill>
                  <a:schemeClr val="accent3"/>
                </a:solidFill>
              </a:defRPr>
            </a:pPr>
            <a:endParaRPr lang="en-US"/>
          </a:p>
        </c:txPr>
        <c:crossAx val="161956608"/>
        <c:crosses val="autoZero"/>
        <c:crossBetween val="between"/>
        <c:majorUnit val="0.2"/>
        <c:minorUnit val="1.0000000000000002E-2"/>
      </c:valAx>
      <c:catAx>
        <c:axId val="16195660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extTo"/>
        <c:crossAx val="161946624"/>
        <c:crosses val="autoZero"/>
        <c:auto val="1"/>
        <c:lblAlgn val="ctr"/>
        <c:lblOffset val="100"/>
        <c:noMultiLvlLbl val="0"/>
      </c:catAx>
      <c:spPr>
        <a:solidFill>
          <a:schemeClr val="bg1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lang="ja-JP"/>
            </a:pPr>
            <a:r>
              <a:rPr lang="zh-TW"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水 (盎司)</a:t>
            </a:r>
          </a:p>
        </c:rich>
      </c:tx>
      <c:layout/>
      <c:overlay val="0"/>
    </c:title>
    <c:autoTitleDeleted val="0"/>
    <c:plotArea>
      <c:layout/>
      <c:areaChart>
        <c:grouping val="standard"/>
        <c:varyColors val="0"/>
        <c:ser>
          <c:idx val="1"/>
          <c:order val="0"/>
          <c:tx>
            <c:strRef>
              <c:f>資料項儀表板目!$I$6</c:f>
              <c:strCache>
                <c:ptCount val="1"/>
                <c:pt idx="0">
                  <c:v>水 (盎司)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資料項儀表板目!$I$7:$I$21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ser>
          <c:idx val="0"/>
          <c:order val="1"/>
          <c:tx>
            <c:strRef>
              <c:f>資料項儀表板目!$I$6</c:f>
              <c:strCache>
                <c:ptCount val="1"/>
                <c:pt idx="0">
                  <c:v>水 (盎司)</c:v>
                </c:pt>
              </c:strCache>
            </c:strRef>
          </c:tx>
          <c:spPr>
            <a:solidFill>
              <a:schemeClr val="accent1"/>
            </a:solidFill>
          </c:spPr>
          <c:val>
            <c:numRef>
              <c:f>資料項儀表板目!$I$7:$I$21</c:f>
              <c:numCache>
                <c:formatCode>General</c:formatCode>
                <c:ptCount val="15"/>
                <c:pt idx="0">
                  <c:v>50</c:v>
                </c:pt>
                <c:pt idx="1">
                  <c:v>64</c:v>
                </c:pt>
                <c:pt idx="2">
                  <c:v>64</c:v>
                </c:pt>
                <c:pt idx="3">
                  <c:v>55</c:v>
                </c:pt>
                <c:pt idx="4">
                  <c:v>100</c:v>
                </c:pt>
                <c:pt idx="5">
                  <c:v>90</c:v>
                </c:pt>
                <c:pt idx="6">
                  <c:v>65</c:v>
                </c:pt>
                <c:pt idx="7">
                  <c:v>60</c:v>
                </c:pt>
                <c:pt idx="8">
                  <c:v>100</c:v>
                </c:pt>
                <c:pt idx="9">
                  <c:v>45</c:v>
                </c:pt>
                <c:pt idx="10">
                  <c:v>90</c:v>
                </c:pt>
                <c:pt idx="11">
                  <c:v>50</c:v>
                </c:pt>
                <c:pt idx="12">
                  <c:v>55</c:v>
                </c:pt>
                <c:pt idx="13">
                  <c:v>75</c:v>
                </c:pt>
                <c:pt idx="14">
                  <c:v>55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2001664"/>
        <c:axId val="162003200"/>
      </c:areaChart>
      <c:catAx>
        <c:axId val="162001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62003200"/>
        <c:crosses val="autoZero"/>
        <c:auto val="1"/>
        <c:lblAlgn val="ctr"/>
        <c:lblOffset val="100"/>
        <c:noMultiLvlLbl val="0"/>
      </c:catAx>
      <c:valAx>
        <c:axId val="1620032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lang="ja-JP" sz="800">
                <a:solidFill>
                  <a:schemeClr val="accent3"/>
                </a:solidFill>
              </a:defRPr>
            </a:pPr>
            <a:endParaRPr lang="en-US"/>
          </a:p>
        </c:txPr>
        <c:crossAx val="162001664"/>
        <c:crosses val="autoZero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5.5498320774419331E-2"/>
          <c:y val="6.4690008647973155E-2"/>
          <c:w val="0.3358424067959247"/>
          <c:h val="0.84186886774939895"/>
        </c:manualLayout>
      </c:layout>
      <c:doughnutChart>
        <c:varyColors val="1"/>
        <c:ser>
          <c:idx val="0"/>
          <c:order val="0"/>
          <c:cat>
            <c:strRef>
              <c:f>儀表板!$B$34:$B$38</c:f>
              <c:strCache>
                <c:ptCount val="5"/>
                <c:pt idx="0">
                  <c:v>13% 蛋白質</c:v>
                </c:pt>
                <c:pt idx="1">
                  <c:v>51% 碳水化合物</c:v>
                </c:pt>
                <c:pt idx="2">
                  <c:v>11% 脂肪</c:v>
                </c:pt>
                <c:pt idx="3">
                  <c:v>10% 糖類</c:v>
                </c:pt>
                <c:pt idx="4">
                  <c:v>15% 水 (盎司)</c:v>
                </c:pt>
              </c:strCache>
            </c:strRef>
          </c:cat>
          <c:val>
            <c:numRef>
              <c:f>儀表板!$C$34:$C$38</c:f>
              <c:numCache>
                <c:formatCode>General</c:formatCode>
                <c:ptCount val="5"/>
                <c:pt idx="0">
                  <c:v>915</c:v>
                </c:pt>
                <c:pt idx="1">
                  <c:v>3460</c:v>
                </c:pt>
                <c:pt idx="2">
                  <c:v>745</c:v>
                </c:pt>
                <c:pt idx="3">
                  <c:v>675</c:v>
                </c:pt>
                <c:pt idx="4">
                  <c:v>1018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2"/>
      </c:doughnutChart>
    </c:plotArea>
    <c:legend>
      <c:legendPos val="r"/>
      <c:legendEntry>
        <c:idx val="0"/>
        <c:txPr>
          <a:bodyPr/>
          <a:lstStyle/>
          <a:p>
            <a:pPr>
              <a:defRPr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 sz="800">
                <a:solidFill>
                  <a:schemeClr val="accent3"/>
                </a:solidFill>
                <a:latin typeface="Microsoft JhengHei UI" panose="020B0604030504040204" pitchFamily="34" charset="-120"/>
                <a:ea typeface="Microsoft JhengHei UI" panose="020B0604030504040204" pitchFamily="34" charset="-120"/>
              </a:defRPr>
            </a:pPr>
            <a:endParaRPr lang="en-US"/>
          </a:p>
        </c:txPr>
      </c:legendEntry>
      <c:layout>
        <c:manualLayout>
          <c:xMode val="edge"/>
          <c:yMode val="edge"/>
          <c:x val="0.4439716648322185"/>
          <c:y val="6.7771132069491674E-2"/>
          <c:w val="0.43273084412835489"/>
          <c:h val="0.86445773586101671"/>
        </c:manualLayout>
      </c:layout>
      <c:overlay val="0"/>
      <c:txPr>
        <a:bodyPr/>
        <a:lstStyle/>
        <a:p>
          <a:pPr>
            <a:defRPr lang="ja-JP" sz="800">
              <a:solidFill>
                <a:schemeClr val="accent3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Spin" dx="16" fmlaLink="$D$8" max="12" min="1" page="10"/>
</file>

<file path=xl/ctrlProps/ctrlProp2.xml><?xml version="1.0" encoding="utf-8"?>
<formControlPr xmlns="http://schemas.microsoft.com/office/spreadsheetml/2009/9/main" objectType="Spin" dx="16" fmlaLink="$E$8" max="11" page="10" val="1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&#36039;&#26009;&#38917;&#20736;&#34920;&#26495;&#30446;!A1"/><Relationship Id="rId3" Type="http://schemas.openxmlformats.org/officeDocument/2006/relationships/chart" Target="../charts/chart3.xml"/><Relationship Id="rId7" Type="http://schemas.openxmlformats.org/officeDocument/2006/relationships/hyperlink" Target="#&#20736;&#34920;&#26495;!A1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7.xml"/><Relationship Id="rId4" Type="http://schemas.openxmlformats.org/officeDocument/2006/relationships/chart" Target="../charts/chart4.xml"/><Relationship Id="rId9" Type="http://schemas.openxmlformats.org/officeDocument/2006/relationships/hyperlink" Target="#'BMI &#36039;&#35338;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BMI &#36039;&#35338;'!A1"/><Relationship Id="rId2" Type="http://schemas.openxmlformats.org/officeDocument/2006/relationships/hyperlink" Target="#&#20736;&#34920;&#26495;!A1"/><Relationship Id="rId1" Type="http://schemas.openxmlformats.org/officeDocument/2006/relationships/hyperlink" Target="#&#36039;&#26009;&#38917;&#20736;&#34920;&#26495;&#30446;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&#36039;&#26009;&#38917;&#20736;&#34920;&#26495;&#30446;!A1"/><Relationship Id="rId2" Type="http://schemas.openxmlformats.org/officeDocument/2006/relationships/hyperlink" Target="#&#20736;&#34920;&#26495;!A1"/><Relationship Id="rId1" Type="http://schemas.openxmlformats.org/officeDocument/2006/relationships/hyperlink" Target="#'BMI &#36039;&#35338;'!A1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9525</xdr:colOff>
          <xdr:row>7</xdr:row>
          <xdr:rowOff>28575</xdr:rowOff>
        </xdr:from>
        <xdr:to>
          <xdr:col>3</xdr:col>
          <xdr:colOff>114300</xdr:colOff>
          <xdr:row>7</xdr:row>
          <xdr:rowOff>228600</xdr:rowOff>
        </xdr:to>
        <xdr:sp macro="" textlink="">
          <xdr:nvSpPr>
            <xdr:cNvPr id="2049" name="英吋微調按鈕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9525</xdr:colOff>
          <xdr:row>7</xdr:row>
          <xdr:rowOff>28575</xdr:rowOff>
        </xdr:from>
        <xdr:to>
          <xdr:col>4</xdr:col>
          <xdr:colOff>104775</xdr:colOff>
          <xdr:row>7</xdr:row>
          <xdr:rowOff>228600</xdr:rowOff>
        </xdr:to>
        <xdr:sp macro="" textlink="">
          <xdr:nvSpPr>
            <xdr:cNvPr id="2050" name="英呎微調按鈕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  <xdr:twoCellAnchor>
    <xdr:from>
      <xdr:col>1</xdr:col>
      <xdr:colOff>0</xdr:colOff>
      <xdr:row>20</xdr:row>
      <xdr:rowOff>0</xdr:rowOff>
    </xdr:from>
    <xdr:to>
      <xdr:col>5</xdr:col>
      <xdr:colOff>0</xdr:colOff>
      <xdr:row>28</xdr:row>
      <xdr:rowOff>142875</xdr:rowOff>
    </xdr:to>
    <xdr:graphicFrame macro="">
      <xdr:nvGraphicFramePr>
        <xdr:cNvPr id="7" name="chtWeight" descr="追蹤體重趨勢的折線圖。" title="體重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114300</xdr:colOff>
      <xdr:row>20</xdr:row>
      <xdr:rowOff>0</xdr:rowOff>
    </xdr:from>
    <xdr:to>
      <xdr:col>10</xdr:col>
      <xdr:colOff>771525</xdr:colOff>
      <xdr:row>28</xdr:row>
      <xdr:rowOff>142875</xdr:rowOff>
    </xdr:to>
    <xdr:graphicFrame macro="">
      <xdr:nvGraphicFramePr>
        <xdr:cNvPr id="8" name="chtCaloriesBurned" descr="折線圖，追蹤消耗的卡路里。" title="消耗的卡路里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9524</xdr:colOff>
      <xdr:row>41</xdr:row>
      <xdr:rowOff>114301</xdr:rowOff>
    </xdr:from>
    <xdr:to>
      <xdr:col>4</xdr:col>
      <xdr:colOff>752474</xdr:colOff>
      <xdr:row>53</xdr:row>
      <xdr:rowOff>57150</xdr:rowOff>
    </xdr:to>
    <xdr:graphicFrame macro="">
      <xdr:nvGraphicFramePr>
        <xdr:cNvPr id="9" name="chtBP" descr="顯示血壓趨勢的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114300</xdr:colOff>
      <xdr:row>41</xdr:row>
      <xdr:rowOff>114301</xdr:rowOff>
    </xdr:from>
    <xdr:to>
      <xdr:col>10</xdr:col>
      <xdr:colOff>771525</xdr:colOff>
      <xdr:row>53</xdr:row>
      <xdr:rowOff>57150</xdr:rowOff>
    </xdr:to>
    <xdr:graphicFrame macro="">
      <xdr:nvGraphicFramePr>
        <xdr:cNvPr id="10" name="chtHRandRR" descr="顯示脈搏和靜止呼吸率趨勢的圖表" title="圖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3662</xdr:colOff>
      <xdr:row>0</xdr:row>
      <xdr:rowOff>0</xdr:rowOff>
    </xdr:from>
    <xdr:to>
      <xdr:col>8</xdr:col>
      <xdr:colOff>425695</xdr:colOff>
      <xdr:row>19</xdr:row>
      <xdr:rowOff>152400</xdr:rowOff>
    </xdr:to>
    <xdr:graphicFrame macro="">
      <xdr:nvGraphicFramePr>
        <xdr:cNvPr id="3" name="chtProgress" descr="追蹤減重進度的單欄資料圖表。" title="進度圖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76200</xdr:colOff>
      <xdr:row>30</xdr:row>
      <xdr:rowOff>38100</xdr:rowOff>
    </xdr:from>
    <xdr:to>
      <xdr:col>10</xdr:col>
      <xdr:colOff>771525</xdr:colOff>
      <xdr:row>39</xdr:row>
      <xdr:rowOff>142875</xdr:rowOff>
    </xdr:to>
    <xdr:graphicFrame macro="">
      <xdr:nvGraphicFramePr>
        <xdr:cNvPr id="16" name="chtWaterOz" descr="區域圖，以盎司為單位追蹤水分攝取。" title="水分攝取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95250</xdr:colOff>
      <xdr:row>1</xdr:row>
      <xdr:rowOff>10278</xdr:rowOff>
    </xdr:from>
    <xdr:to>
      <xdr:col>10</xdr:col>
      <xdr:colOff>383</xdr:colOff>
      <xdr:row>3</xdr:row>
      <xdr:rowOff>75737</xdr:rowOff>
    </xdr:to>
    <xdr:grpSp>
      <xdr:nvGrpSpPr>
        <xdr:cNvPr id="27" name="群組 5" descr="&quot;&quot;" title="導覽圖案">
          <a:hlinkClick xmlns:r="http://schemas.openxmlformats.org/officeDocument/2006/relationships" r:id="rId7"/>
        </xdr:cNvPr>
        <xdr:cNvGrpSpPr>
          <a:grpSpLocks noChangeAspect="1"/>
        </xdr:cNvGrpSpPr>
      </xdr:nvGrpSpPr>
      <xdr:grpSpPr bwMode="auto">
        <a:xfrm>
          <a:off x="95250" y="181728"/>
          <a:ext cx="7391783" cy="408359"/>
          <a:chOff x="9" y="0"/>
          <a:chExt cx="808" cy="44"/>
        </a:xfrm>
      </xdr:grpSpPr>
      <xdr:sp macro="" textlink="">
        <xdr:nvSpPr>
          <xdr:cNvPr id="32" name="快取圖案 4"/>
          <xdr:cNvSpPr>
            <a:spLocks noChangeAspect="1" noChangeArrowheads="1" noTextEdit="1"/>
          </xdr:cNvSpPr>
        </xdr:nvSpPr>
        <xdr:spPr bwMode="auto">
          <a:xfrm>
            <a:off x="9" y="0"/>
            <a:ext cx="78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3" name="矩形 32"/>
          <xdr:cNvSpPr>
            <a:spLocks noChangeArrowheads="1"/>
          </xdr:cNvSpPr>
        </xdr:nvSpPr>
        <xdr:spPr bwMode="auto">
          <a:xfrm>
            <a:off x="9" y="0"/>
            <a:ext cx="808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34" name="矩形 10"/>
          <xdr:cNvSpPr>
            <a:spLocks noChangeArrowheads="1"/>
          </xdr:cNvSpPr>
        </xdr:nvSpPr>
        <xdr:spPr bwMode="auto">
          <a:xfrm>
            <a:off x="9" y="39"/>
            <a:ext cx="807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35" name="手繪多邊形 34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6" name="手繪多邊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31" name="手繪多邊形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276828</xdr:colOff>
      <xdr:row>1</xdr:row>
      <xdr:rowOff>12573</xdr:rowOff>
    </xdr:from>
    <xdr:to>
      <xdr:col>3</xdr:col>
      <xdr:colOff>172764</xdr:colOff>
      <xdr:row>3</xdr:row>
      <xdr:rowOff>20785</xdr:rowOff>
    </xdr:to>
    <xdr:sp macro="" textlink="">
      <xdr:nvSpPr>
        <xdr:cNvPr id="28" name="減重追蹤表" descr="導覽按鈕" title="減重追蹤表"/>
        <xdr:cNvSpPr/>
      </xdr:nvSpPr>
      <xdr:spPr>
        <a:xfrm>
          <a:off x="591153" y="193548"/>
          <a:ext cx="2391486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減重追蹤表</a:t>
          </a:r>
        </a:p>
      </xdr:txBody>
    </xdr:sp>
    <xdr:clientData/>
  </xdr:twoCellAnchor>
  <xdr:twoCellAnchor editAs="oneCell">
    <xdr:from>
      <xdr:col>3</xdr:col>
      <xdr:colOff>344253</xdr:colOff>
      <xdr:row>1</xdr:row>
      <xdr:rowOff>7328</xdr:rowOff>
    </xdr:from>
    <xdr:to>
      <xdr:col>5</xdr:col>
      <xdr:colOff>239792</xdr:colOff>
      <xdr:row>3</xdr:row>
      <xdr:rowOff>15540</xdr:rowOff>
    </xdr:to>
    <xdr:sp macro="" textlink="">
      <xdr:nvSpPr>
        <xdr:cNvPr id="29" name="資料項目" descr="導覽按鈕" title="資料項目">
          <a:hlinkClick xmlns:r="http://schemas.openxmlformats.org/officeDocument/2006/relationships" r:id="rId8" tooltip="按一下以檢視 [資料輸入] 工作表"/>
        </xdr:cNvPr>
        <xdr:cNvSpPr/>
      </xdr:nvSpPr>
      <xdr:spPr>
        <a:xfrm>
          <a:off x="3154128" y="188303"/>
          <a:ext cx="1381439" cy="35111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資料項目</a:t>
          </a:r>
        </a:p>
      </xdr:txBody>
    </xdr:sp>
    <xdr:clientData/>
  </xdr:twoCellAnchor>
  <xdr:twoCellAnchor editAs="oneCell">
    <xdr:from>
      <xdr:col>5</xdr:col>
      <xdr:colOff>382700</xdr:colOff>
      <xdr:row>1</xdr:row>
      <xdr:rowOff>19050</xdr:rowOff>
    </xdr:from>
    <xdr:to>
      <xdr:col>7</xdr:col>
      <xdr:colOff>344867</xdr:colOff>
      <xdr:row>3</xdr:row>
      <xdr:rowOff>16853</xdr:rowOff>
    </xdr:to>
    <xdr:sp macro="" textlink="">
      <xdr:nvSpPr>
        <xdr:cNvPr id="30" name="BMI 資訊" descr="導覽按鈕" title="BMI 資訊">
          <a:hlinkClick xmlns:r="http://schemas.openxmlformats.org/officeDocument/2006/relationships" r:id="rId9" tooltip="按一下以檢視 [BMI 資訊] 工作表。"/>
        </xdr:cNvPr>
        <xdr:cNvSpPr/>
      </xdr:nvSpPr>
      <xdr:spPr>
        <a:xfrm>
          <a:off x="4678475" y="200025"/>
          <a:ext cx="1171842" cy="34070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BMI </a:t>
          </a:r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>
    <xdr:from>
      <xdr:col>0</xdr:col>
      <xdr:colOff>0</xdr:colOff>
      <xdr:row>30</xdr:row>
      <xdr:rowOff>42862</xdr:rowOff>
    </xdr:from>
    <xdr:to>
      <xdr:col>6</xdr:col>
      <xdr:colOff>200025</xdr:colOff>
      <xdr:row>40</xdr:row>
      <xdr:rowOff>160591</xdr:rowOff>
    </xdr:to>
    <xdr:graphicFrame macro="">
      <xdr:nvGraphicFramePr>
        <xdr:cNvPr id="2" name="chtIntake2" descr="同心圓圖，用於追蹤攝取內容，例如蛋白質、碳水化合物、脂肪、糖類、水等。" title="攝取內容趨勢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1</xdr:row>
      <xdr:rowOff>12713</xdr:rowOff>
    </xdr:from>
    <xdr:to>
      <xdr:col>10</xdr:col>
      <xdr:colOff>361950</xdr:colOff>
      <xdr:row>3</xdr:row>
      <xdr:rowOff>60338</xdr:rowOff>
    </xdr:to>
    <xdr:grpSp>
      <xdr:nvGrpSpPr>
        <xdr:cNvPr id="17" name="導覽圖案" descr="&quot;&quot;" title="導覽圖案">
          <a:hlinkClick xmlns:r="http://schemas.openxmlformats.org/officeDocument/2006/relationships" r:id="rId1"/>
        </xdr:cNvPr>
        <xdr:cNvGrpSpPr>
          <a:grpSpLocks noChangeAspect="1"/>
        </xdr:cNvGrpSpPr>
      </xdr:nvGrpSpPr>
      <xdr:grpSpPr bwMode="auto">
        <a:xfrm>
          <a:off x="95250" y="184163"/>
          <a:ext cx="9648825" cy="390525"/>
          <a:chOff x="9" y="0"/>
          <a:chExt cx="1056" cy="42"/>
        </a:xfrm>
      </xdr:grpSpPr>
      <xdr:sp macro="" textlink="">
        <xdr:nvSpPr>
          <xdr:cNvPr id="25" name="手繪多邊形 8"/>
          <xdr:cNvSpPr>
            <a:spLocks/>
          </xdr:cNvSpPr>
        </xdr:nvSpPr>
        <xdr:spPr bwMode="auto">
          <a:xfrm>
            <a:off x="49" y="0"/>
            <a:ext cx="297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1" name="快取圖案 4"/>
          <xdr:cNvSpPr>
            <a:spLocks noChangeAspect="1" noChangeArrowheads="1" noTextEdit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2" name="矩形 21"/>
          <xdr:cNvSpPr>
            <a:spLocks noChangeArrowheads="1"/>
          </xdr:cNvSpPr>
        </xdr:nvSpPr>
        <xdr:spPr bwMode="auto">
          <a:xfrm>
            <a:off x="9" y="0"/>
            <a:ext cx="1056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4" name="矩形 10"/>
          <xdr:cNvSpPr>
            <a:spLocks noChangeArrowheads="1"/>
          </xdr:cNvSpPr>
        </xdr:nvSpPr>
        <xdr:spPr bwMode="auto">
          <a:xfrm>
            <a:off x="9" y="39"/>
            <a:ext cx="1056" cy="3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26" name="手繪多邊形 25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23" name="手繪多邊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247846</xdr:colOff>
      <xdr:row>1</xdr:row>
      <xdr:rowOff>15012</xdr:rowOff>
    </xdr:from>
    <xdr:to>
      <xdr:col>3</xdr:col>
      <xdr:colOff>921735</xdr:colOff>
      <xdr:row>3</xdr:row>
      <xdr:rowOff>23880</xdr:rowOff>
    </xdr:to>
    <xdr:sp macro="" textlink="">
      <xdr:nvSpPr>
        <xdr:cNvPr id="18" name="減重追蹤表" descr="導覽按鈕" title="減重追蹤表">
          <a:hlinkClick xmlns:r="http://schemas.openxmlformats.org/officeDocument/2006/relationships" r:id="rId2" tooltip="按一下以檢視 [儀表板] 工作表"/>
        </xdr:cNvPr>
        <xdr:cNvSpPr/>
      </xdr:nvSpPr>
      <xdr:spPr>
        <a:xfrm>
          <a:off x="562171" y="186462"/>
          <a:ext cx="241696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減重追蹤表</a:t>
          </a:r>
        </a:p>
      </xdr:txBody>
    </xdr:sp>
    <xdr:clientData/>
  </xdr:twoCellAnchor>
  <xdr:twoCellAnchor editAs="oneCell">
    <xdr:from>
      <xdr:col>3</xdr:col>
      <xdr:colOff>1093016</xdr:colOff>
      <xdr:row>1</xdr:row>
      <xdr:rowOff>9757</xdr:rowOff>
    </xdr:from>
    <xdr:to>
      <xdr:col>5</xdr:col>
      <xdr:colOff>91529</xdr:colOff>
      <xdr:row>3</xdr:row>
      <xdr:rowOff>18625</xdr:rowOff>
    </xdr:to>
    <xdr:sp macro="" textlink="">
      <xdr:nvSpPr>
        <xdr:cNvPr id="19" name="資料項目" descr="導覽按鈕" title="資料項目"/>
        <xdr:cNvSpPr/>
      </xdr:nvSpPr>
      <xdr:spPr>
        <a:xfrm>
          <a:off x="3150416" y="181207"/>
          <a:ext cx="1379763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資料項目</a:t>
          </a:r>
        </a:p>
      </xdr:txBody>
    </xdr:sp>
    <xdr:clientData/>
  </xdr:twoCellAnchor>
  <xdr:twoCellAnchor editAs="oneCell">
    <xdr:from>
      <xdr:col>5</xdr:col>
      <xdr:colOff>234263</xdr:colOff>
      <xdr:row>1</xdr:row>
      <xdr:rowOff>11071</xdr:rowOff>
    </xdr:from>
    <xdr:to>
      <xdr:col>5</xdr:col>
      <xdr:colOff>1404683</xdr:colOff>
      <xdr:row>3</xdr:row>
      <xdr:rowOff>19939</xdr:rowOff>
    </xdr:to>
    <xdr:sp macro="" textlink="">
      <xdr:nvSpPr>
        <xdr:cNvPr id="20" name="BMI 資訊" descr="導覽按鈕" title="BMI 資訊">
          <a:hlinkClick xmlns:r="http://schemas.openxmlformats.org/officeDocument/2006/relationships" r:id="rId3" tooltip="按一下以檢視 [BMI 資訊] 工作表。"/>
        </xdr:cNvPr>
        <xdr:cNvSpPr/>
      </xdr:nvSpPr>
      <xdr:spPr>
        <a:xfrm>
          <a:off x="4672913" y="182521"/>
          <a:ext cx="117042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BMI </a:t>
          </a:r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  <a:endParaRPr lang="en-US" sz="1100" b="1">
            <a:solidFill>
              <a:schemeClr val="accent3">
                <a:lumMod val="60000"/>
                <a:lumOff val="40000"/>
              </a:schemeClr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94593</xdr:colOff>
      <xdr:row>1</xdr:row>
      <xdr:rowOff>4270</xdr:rowOff>
    </xdr:from>
    <xdr:to>
      <xdr:col>10</xdr:col>
      <xdr:colOff>64542</xdr:colOff>
      <xdr:row>3</xdr:row>
      <xdr:rowOff>70491</xdr:rowOff>
    </xdr:to>
    <xdr:grpSp>
      <xdr:nvGrpSpPr>
        <xdr:cNvPr id="5" name="導覽圖案" descr="&quot;&quot;" title="導覽圖案">
          <a:hlinkClick xmlns:r="http://schemas.openxmlformats.org/officeDocument/2006/relationships" r:id="rId1"/>
        </xdr:cNvPr>
        <xdr:cNvGrpSpPr>
          <a:grpSpLocks noChangeAspect="1"/>
        </xdr:cNvGrpSpPr>
      </xdr:nvGrpSpPr>
      <xdr:grpSpPr bwMode="auto">
        <a:xfrm>
          <a:off x="94593" y="175720"/>
          <a:ext cx="7637574" cy="409121"/>
          <a:chOff x="9" y="0"/>
          <a:chExt cx="845" cy="44"/>
        </a:xfrm>
      </xdr:grpSpPr>
      <xdr:sp macro="" textlink="">
        <xdr:nvSpPr>
          <xdr:cNvPr id="11" name="手繪多邊形 8"/>
          <xdr:cNvSpPr>
            <a:spLocks/>
          </xdr:cNvSpPr>
        </xdr:nvSpPr>
        <xdr:spPr bwMode="auto">
          <a:xfrm>
            <a:off x="44" y="0"/>
            <a:ext cx="302" cy="40"/>
          </a:xfrm>
          <a:custGeom>
            <a:avLst/>
            <a:gdLst>
              <a:gd name="T0" fmla="*/ 112 w 1209"/>
              <a:gd name="T1" fmla="*/ 0 h 159"/>
              <a:gd name="T2" fmla="*/ 1099 w 1209"/>
              <a:gd name="T3" fmla="*/ 0 h 159"/>
              <a:gd name="T4" fmla="*/ 1107 w 1209"/>
              <a:gd name="T5" fmla="*/ 3 h 159"/>
              <a:gd name="T6" fmla="*/ 1115 w 1209"/>
              <a:gd name="T7" fmla="*/ 7 h 159"/>
              <a:gd name="T8" fmla="*/ 1121 w 1209"/>
              <a:gd name="T9" fmla="*/ 13 h 159"/>
              <a:gd name="T10" fmla="*/ 1209 w 1209"/>
              <a:gd name="T11" fmla="*/ 159 h 159"/>
              <a:gd name="T12" fmla="*/ 0 w 1209"/>
              <a:gd name="T13" fmla="*/ 159 h 159"/>
              <a:gd name="T14" fmla="*/ 89 w 1209"/>
              <a:gd name="T15" fmla="*/ 13 h 159"/>
              <a:gd name="T16" fmla="*/ 95 w 1209"/>
              <a:gd name="T17" fmla="*/ 7 h 159"/>
              <a:gd name="T18" fmla="*/ 103 w 1209"/>
              <a:gd name="T19" fmla="*/ 3 h 159"/>
              <a:gd name="T20" fmla="*/ 112 w 1209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1209" h="159">
                <a:moveTo>
                  <a:pt x="112" y="0"/>
                </a:moveTo>
                <a:lnTo>
                  <a:pt x="1099" y="0"/>
                </a:lnTo>
                <a:lnTo>
                  <a:pt x="1107" y="3"/>
                </a:lnTo>
                <a:lnTo>
                  <a:pt x="1115" y="7"/>
                </a:lnTo>
                <a:lnTo>
                  <a:pt x="1121" y="13"/>
                </a:lnTo>
                <a:lnTo>
                  <a:pt x="1209" y="159"/>
                </a:lnTo>
                <a:lnTo>
                  <a:pt x="0" y="159"/>
                </a:lnTo>
                <a:lnTo>
                  <a:pt x="89" y="13"/>
                </a:lnTo>
                <a:lnTo>
                  <a:pt x="95" y="7"/>
                </a:lnTo>
                <a:lnTo>
                  <a:pt x="103" y="3"/>
                </a:lnTo>
                <a:lnTo>
                  <a:pt x="112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6" name="快取圖案 4"/>
          <xdr:cNvSpPr>
            <a:spLocks noChangeAspect="1" noChangeArrowheads="1" noTextEdit="1"/>
          </xdr:cNvSpPr>
        </xdr:nvSpPr>
        <xdr:spPr bwMode="auto">
          <a:xfrm>
            <a:off x="9" y="0"/>
            <a:ext cx="834" cy="42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7" name="矩形 6"/>
          <xdr:cNvSpPr>
            <a:spLocks noChangeArrowheads="1"/>
          </xdr:cNvSpPr>
        </xdr:nvSpPr>
        <xdr:spPr bwMode="auto">
          <a:xfrm>
            <a:off x="9" y="0"/>
            <a:ext cx="845" cy="42"/>
          </a:xfrm>
          <a:prstGeom prst="rect">
            <a:avLst/>
          </a:prstGeom>
          <a:noFill/>
          <a:ln w="0">
            <a:noFill/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9" name="手繪多邊形 9"/>
          <xdr:cNvSpPr>
            <a:spLocks/>
          </xdr:cNvSpPr>
        </xdr:nvSpPr>
        <xdr:spPr bwMode="auto">
          <a:xfrm>
            <a:off x="321" y="0"/>
            <a:ext cx="194" cy="40"/>
          </a:xfrm>
          <a:custGeom>
            <a:avLst/>
            <a:gdLst>
              <a:gd name="T0" fmla="*/ 111 w 777"/>
              <a:gd name="T1" fmla="*/ 0 h 159"/>
              <a:gd name="T2" fmla="*/ 666 w 777"/>
              <a:gd name="T3" fmla="*/ 0 h 159"/>
              <a:gd name="T4" fmla="*/ 675 w 777"/>
              <a:gd name="T5" fmla="*/ 3 h 159"/>
              <a:gd name="T6" fmla="*/ 683 w 777"/>
              <a:gd name="T7" fmla="*/ 7 h 159"/>
              <a:gd name="T8" fmla="*/ 689 w 777"/>
              <a:gd name="T9" fmla="*/ 13 h 159"/>
              <a:gd name="T10" fmla="*/ 777 w 777"/>
              <a:gd name="T11" fmla="*/ 159 h 159"/>
              <a:gd name="T12" fmla="*/ 0 w 777"/>
              <a:gd name="T13" fmla="*/ 159 h 159"/>
              <a:gd name="T14" fmla="*/ 88 w 777"/>
              <a:gd name="T15" fmla="*/ 13 h 159"/>
              <a:gd name="T16" fmla="*/ 95 w 777"/>
              <a:gd name="T17" fmla="*/ 7 h 159"/>
              <a:gd name="T18" fmla="*/ 103 w 777"/>
              <a:gd name="T19" fmla="*/ 3 h 159"/>
              <a:gd name="T20" fmla="*/ 111 w 777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777" h="159">
                <a:moveTo>
                  <a:pt x="111" y="0"/>
                </a:moveTo>
                <a:lnTo>
                  <a:pt x="666" y="0"/>
                </a:lnTo>
                <a:lnTo>
                  <a:pt x="675" y="3"/>
                </a:lnTo>
                <a:lnTo>
                  <a:pt x="683" y="7"/>
                </a:lnTo>
                <a:lnTo>
                  <a:pt x="689" y="13"/>
                </a:lnTo>
                <a:lnTo>
                  <a:pt x="777" y="159"/>
                </a:lnTo>
                <a:lnTo>
                  <a:pt x="0" y="159"/>
                </a:lnTo>
                <a:lnTo>
                  <a:pt x="88" y="13"/>
                </a:lnTo>
                <a:lnTo>
                  <a:pt x="95" y="7"/>
                </a:lnTo>
                <a:lnTo>
                  <a:pt x="103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>
              <a:lumMod val="95000"/>
            </a:schemeClr>
          </a:solidFill>
          <a:ln w="0">
            <a:solidFill>
              <a:schemeClr val="bg1">
                <a:lumMod val="85000"/>
              </a:schemeClr>
            </a:solidFill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  <xdr:sp macro="" textlink="">
        <xdr:nvSpPr>
          <xdr:cNvPr id="10" name="矩形 10"/>
          <xdr:cNvSpPr>
            <a:spLocks noChangeArrowheads="1"/>
          </xdr:cNvSpPr>
        </xdr:nvSpPr>
        <xdr:spPr bwMode="auto">
          <a:xfrm>
            <a:off x="9" y="39"/>
            <a:ext cx="840" cy="5"/>
          </a:xfrm>
          <a:prstGeom prst="rect">
            <a:avLst/>
          </a:prstGeom>
          <a:solidFill>
            <a:schemeClr val="bg1"/>
          </a:solidFill>
          <a:ln w="0">
            <a:noFill/>
            <a:prstDash val="solid"/>
            <a:miter lim="800000"/>
            <a:headEnd/>
            <a:tailEnd/>
          </a:ln>
        </xdr:spPr>
      </xdr:sp>
      <xdr:sp macro="" textlink="">
        <xdr:nvSpPr>
          <xdr:cNvPr id="8" name="手繪多邊形 7"/>
          <xdr:cNvSpPr>
            <a:spLocks/>
          </xdr:cNvSpPr>
        </xdr:nvSpPr>
        <xdr:spPr bwMode="auto">
          <a:xfrm>
            <a:off x="490" y="0"/>
            <a:ext cx="169" cy="40"/>
          </a:xfrm>
          <a:custGeom>
            <a:avLst/>
            <a:gdLst>
              <a:gd name="T0" fmla="*/ 111 w 673"/>
              <a:gd name="T1" fmla="*/ 0 h 159"/>
              <a:gd name="T2" fmla="*/ 562 w 673"/>
              <a:gd name="T3" fmla="*/ 0 h 159"/>
              <a:gd name="T4" fmla="*/ 571 w 673"/>
              <a:gd name="T5" fmla="*/ 3 h 159"/>
              <a:gd name="T6" fmla="*/ 578 w 673"/>
              <a:gd name="T7" fmla="*/ 7 h 159"/>
              <a:gd name="T8" fmla="*/ 585 w 673"/>
              <a:gd name="T9" fmla="*/ 13 h 159"/>
              <a:gd name="T10" fmla="*/ 673 w 673"/>
              <a:gd name="T11" fmla="*/ 159 h 159"/>
              <a:gd name="T12" fmla="*/ 0 w 673"/>
              <a:gd name="T13" fmla="*/ 159 h 159"/>
              <a:gd name="T14" fmla="*/ 88 w 673"/>
              <a:gd name="T15" fmla="*/ 13 h 159"/>
              <a:gd name="T16" fmla="*/ 94 w 673"/>
              <a:gd name="T17" fmla="*/ 7 h 159"/>
              <a:gd name="T18" fmla="*/ 102 w 673"/>
              <a:gd name="T19" fmla="*/ 3 h 159"/>
              <a:gd name="T20" fmla="*/ 111 w 673"/>
              <a:gd name="T21" fmla="*/ 0 h 159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</a:cxnLst>
            <a:rect l="0" t="0" r="r" b="b"/>
            <a:pathLst>
              <a:path w="673" h="159">
                <a:moveTo>
                  <a:pt x="111" y="0"/>
                </a:moveTo>
                <a:lnTo>
                  <a:pt x="562" y="0"/>
                </a:lnTo>
                <a:lnTo>
                  <a:pt x="571" y="3"/>
                </a:lnTo>
                <a:lnTo>
                  <a:pt x="578" y="7"/>
                </a:lnTo>
                <a:lnTo>
                  <a:pt x="585" y="13"/>
                </a:lnTo>
                <a:lnTo>
                  <a:pt x="673" y="159"/>
                </a:lnTo>
                <a:lnTo>
                  <a:pt x="0" y="159"/>
                </a:lnTo>
                <a:lnTo>
                  <a:pt x="88" y="13"/>
                </a:lnTo>
                <a:lnTo>
                  <a:pt x="94" y="7"/>
                </a:lnTo>
                <a:lnTo>
                  <a:pt x="102" y="3"/>
                </a:lnTo>
                <a:lnTo>
                  <a:pt x="111" y="0"/>
                </a:lnTo>
                <a:close/>
              </a:path>
            </a:pathLst>
          </a:custGeom>
          <a:solidFill>
            <a:schemeClr val="bg1"/>
          </a:solidFill>
          <a:ln w="0">
            <a:noFill/>
            <a:prstDash val="solid"/>
            <a:round/>
            <a:headEnd/>
            <a:tailEnd/>
          </a:ln>
          <a:effectLst>
            <a:outerShdw blurRad="50800" dist="38100" dir="16200000" rotWithShape="0">
              <a:prstClr val="black">
                <a:alpha val="40000"/>
              </a:prstClr>
            </a:outerShdw>
          </a:effectLst>
        </xdr:spPr>
      </xdr:sp>
    </xdr:grpSp>
    <xdr:clientData/>
  </xdr:twoCellAnchor>
  <xdr:twoCellAnchor editAs="oneCell">
    <xdr:from>
      <xdr:col>1</xdr:col>
      <xdr:colOff>242151</xdr:colOff>
      <xdr:row>1</xdr:row>
      <xdr:rowOff>6569</xdr:rowOff>
    </xdr:from>
    <xdr:to>
      <xdr:col>3</xdr:col>
      <xdr:colOff>308935</xdr:colOff>
      <xdr:row>3</xdr:row>
      <xdr:rowOff>15437</xdr:rowOff>
    </xdr:to>
    <xdr:sp macro="" textlink="">
      <xdr:nvSpPr>
        <xdr:cNvPr id="12" name="減重追蹤表" descr="導覽按鈕" title="減重追蹤表">
          <a:hlinkClick xmlns:r="http://schemas.openxmlformats.org/officeDocument/2006/relationships" r:id="rId2" tooltip="按一下以檢視 [儀表板] 工作表"/>
        </xdr:cNvPr>
        <xdr:cNvSpPr/>
      </xdr:nvSpPr>
      <xdr:spPr>
        <a:xfrm>
          <a:off x="556476" y="178019"/>
          <a:ext cx="239088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減重追蹤表</a:t>
          </a:r>
        </a:p>
      </xdr:txBody>
    </xdr:sp>
    <xdr:clientData/>
  </xdr:twoCellAnchor>
  <xdr:twoCellAnchor editAs="oneCell">
    <xdr:from>
      <xdr:col>3</xdr:col>
      <xdr:colOff>478367</xdr:colOff>
      <xdr:row>1</xdr:row>
      <xdr:rowOff>1314</xdr:rowOff>
    </xdr:from>
    <xdr:to>
      <xdr:col>5</xdr:col>
      <xdr:colOff>243041</xdr:colOff>
      <xdr:row>3</xdr:row>
      <xdr:rowOff>10182</xdr:rowOff>
    </xdr:to>
    <xdr:sp macro="" textlink="">
      <xdr:nvSpPr>
        <xdr:cNvPr id="13" name="資料項目" descr="導覽按鈕" title="資料項目">
          <a:hlinkClick xmlns:r="http://schemas.openxmlformats.org/officeDocument/2006/relationships" r:id="rId3" tooltip="按一下以檢視 [資料輸入] 工作表"/>
        </xdr:cNvPr>
        <xdr:cNvSpPr/>
      </xdr:nvSpPr>
      <xdr:spPr>
        <a:xfrm>
          <a:off x="3116792" y="172764"/>
          <a:ext cx="1364874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zh-TW" altLang="en-US" sz="1100" b="1">
              <a:solidFill>
                <a:schemeClr val="accent3">
                  <a:lumMod val="60000"/>
                  <a:lumOff val="40000"/>
                </a:schemeClr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資料項目</a:t>
          </a:r>
        </a:p>
      </xdr:txBody>
    </xdr:sp>
    <xdr:clientData/>
  </xdr:twoCellAnchor>
  <xdr:twoCellAnchor editAs="oneCell">
    <xdr:from>
      <xdr:col>5</xdr:col>
      <xdr:colOff>384235</xdr:colOff>
      <xdr:row>1</xdr:row>
      <xdr:rowOff>2628</xdr:rowOff>
    </xdr:from>
    <xdr:to>
      <xdr:col>7</xdr:col>
      <xdr:colOff>170425</xdr:colOff>
      <xdr:row>3</xdr:row>
      <xdr:rowOff>11496</xdr:rowOff>
    </xdr:to>
    <xdr:sp macro="" textlink="">
      <xdr:nvSpPr>
        <xdr:cNvPr id="14" name="BMI 資訊" descr="導覽按鈕" title="BMI 資訊"/>
        <xdr:cNvSpPr/>
      </xdr:nvSpPr>
      <xdr:spPr>
        <a:xfrm>
          <a:off x="4622860" y="174078"/>
          <a:ext cx="1157790" cy="35176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 b="1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BMI </a:t>
          </a:r>
          <a:r>
            <a:rPr lang="zh-TW" altLang="en-US" sz="1100" b="1">
              <a:solidFill>
                <a:schemeClr val="accent2"/>
              </a:solidFill>
              <a:latin typeface="Microsoft JhengHei UI" panose="020B0604030504040204" pitchFamily="34" charset="-120"/>
              <a:ea typeface="Microsoft JhengHei UI" panose="020B0604030504040204" pitchFamily="34" charset="-120"/>
            </a:rPr>
            <a:t>資訊</a:t>
          </a:r>
          <a:endParaRPr lang="en-US" sz="1100" b="1">
            <a:solidFill>
              <a:schemeClr val="accent2"/>
            </a:solidFill>
            <a:latin typeface="Microsoft JhengHei UI" panose="020B0604030504040204" pitchFamily="34" charset="-120"/>
            <a:ea typeface="Microsoft JhengHei UI" panose="020B0604030504040204" pitchFamily="34" charset="-120"/>
          </a:endParaRPr>
        </a:p>
      </xdr:txBody>
    </xdr:sp>
    <xdr:clientData/>
  </xdr:twoCellAnchor>
  <xdr:twoCellAnchor>
    <xdr:from>
      <xdr:col>4</xdr:col>
      <xdr:colOff>285749</xdr:colOff>
      <xdr:row>5</xdr:row>
      <xdr:rowOff>193537</xdr:rowOff>
    </xdr:from>
    <xdr:to>
      <xdr:col>10</xdr:col>
      <xdr:colOff>409575</xdr:colOff>
      <xdr:row>9</xdr:row>
      <xdr:rowOff>257174</xdr:rowOff>
    </xdr:to>
    <xdr:grpSp>
      <xdr:nvGrpSpPr>
        <xdr:cNvPr id="17" name="BMI 秘訣" descr="BMI 秘訣和資訊" title="圖案"/>
        <xdr:cNvGrpSpPr/>
      </xdr:nvGrpSpPr>
      <xdr:grpSpPr>
        <a:xfrm>
          <a:off x="3838574" y="1222237"/>
          <a:ext cx="4238626" cy="1092337"/>
          <a:chOff x="2914649" y="1047750"/>
          <a:chExt cx="4238626" cy="790575"/>
        </a:xfrm>
      </xdr:grpSpPr>
      <xdr:grpSp>
        <xdr:nvGrpSpPr>
          <xdr:cNvPr id="4099" name="群組 3"/>
          <xdr:cNvGrpSpPr>
            <a:grpSpLocks noChangeAspect="1"/>
          </xdr:cNvGrpSpPr>
        </xdr:nvGrpSpPr>
        <xdr:grpSpPr bwMode="auto">
          <a:xfrm>
            <a:off x="2933700" y="1181100"/>
            <a:ext cx="276225" cy="171450"/>
            <a:chOff x="348" y="244"/>
            <a:chExt cx="29" cy="18"/>
          </a:xfrm>
        </xdr:grpSpPr>
        <xdr:sp macro="" textlink="">
          <xdr:nvSpPr>
            <xdr:cNvPr id="4102" name="手繪多邊形 6"/>
            <xdr:cNvSpPr>
              <a:spLocks noChangeAspect="1"/>
            </xdr:cNvSpPr>
          </xdr:nvSpPr>
          <xdr:spPr bwMode="auto">
            <a:xfrm>
              <a:off x="357" y="250"/>
              <a:ext cx="10" cy="8"/>
            </a:xfrm>
            <a:custGeom>
              <a:avLst/>
              <a:gdLst>
                <a:gd name="T0" fmla="*/ 142 w 809"/>
                <a:gd name="T1" fmla="*/ 0 h 1402"/>
                <a:gd name="T2" fmla="*/ 488 w 809"/>
                <a:gd name="T3" fmla="*/ 0 h 1402"/>
                <a:gd name="T4" fmla="*/ 488 w 809"/>
                <a:gd name="T5" fmla="*/ 307 h 1402"/>
                <a:gd name="T6" fmla="*/ 809 w 809"/>
                <a:gd name="T7" fmla="*/ 307 h 1402"/>
                <a:gd name="T8" fmla="*/ 809 w 809"/>
                <a:gd name="T9" fmla="*/ 541 h 1402"/>
                <a:gd name="T10" fmla="*/ 488 w 809"/>
                <a:gd name="T11" fmla="*/ 541 h 1402"/>
                <a:gd name="T12" fmla="*/ 488 w 809"/>
                <a:gd name="T13" fmla="*/ 922 h 1402"/>
                <a:gd name="T14" fmla="*/ 488 w 809"/>
                <a:gd name="T15" fmla="*/ 957 h 1402"/>
                <a:gd name="T16" fmla="*/ 488 w 809"/>
                <a:gd name="T17" fmla="*/ 991 h 1402"/>
                <a:gd name="T18" fmla="*/ 488 w 809"/>
                <a:gd name="T19" fmla="*/ 1021 h 1402"/>
                <a:gd name="T20" fmla="*/ 490 w 809"/>
                <a:gd name="T21" fmla="*/ 1048 h 1402"/>
                <a:gd name="T22" fmla="*/ 495 w 809"/>
                <a:gd name="T23" fmla="*/ 1073 h 1402"/>
                <a:gd name="T24" fmla="*/ 503 w 809"/>
                <a:gd name="T25" fmla="*/ 1096 h 1402"/>
                <a:gd name="T26" fmla="*/ 515 w 809"/>
                <a:gd name="T27" fmla="*/ 1117 h 1402"/>
                <a:gd name="T28" fmla="*/ 530 w 809"/>
                <a:gd name="T29" fmla="*/ 1134 h 1402"/>
                <a:gd name="T30" fmla="*/ 550 w 809"/>
                <a:gd name="T31" fmla="*/ 1149 h 1402"/>
                <a:gd name="T32" fmla="*/ 569 w 809"/>
                <a:gd name="T33" fmla="*/ 1158 h 1402"/>
                <a:gd name="T34" fmla="*/ 592 w 809"/>
                <a:gd name="T35" fmla="*/ 1164 h 1402"/>
                <a:gd name="T36" fmla="*/ 618 w 809"/>
                <a:gd name="T37" fmla="*/ 1168 h 1402"/>
                <a:gd name="T38" fmla="*/ 649 w 809"/>
                <a:gd name="T39" fmla="*/ 1169 h 1402"/>
                <a:gd name="T40" fmla="*/ 669 w 809"/>
                <a:gd name="T41" fmla="*/ 1168 h 1402"/>
                <a:gd name="T42" fmla="*/ 692 w 809"/>
                <a:gd name="T43" fmla="*/ 1164 h 1402"/>
                <a:gd name="T44" fmla="*/ 719 w 809"/>
                <a:gd name="T45" fmla="*/ 1158 h 1402"/>
                <a:gd name="T46" fmla="*/ 745 w 809"/>
                <a:gd name="T47" fmla="*/ 1150 h 1402"/>
                <a:gd name="T48" fmla="*/ 765 w 809"/>
                <a:gd name="T49" fmla="*/ 1143 h 1402"/>
                <a:gd name="T50" fmla="*/ 779 w 809"/>
                <a:gd name="T51" fmla="*/ 1136 h 1402"/>
                <a:gd name="T52" fmla="*/ 809 w 809"/>
                <a:gd name="T53" fmla="*/ 1136 h 1402"/>
                <a:gd name="T54" fmla="*/ 809 w 809"/>
                <a:gd name="T55" fmla="*/ 1372 h 1402"/>
                <a:gd name="T56" fmla="*/ 751 w 809"/>
                <a:gd name="T57" fmla="*/ 1385 h 1402"/>
                <a:gd name="T58" fmla="*/ 691 w 809"/>
                <a:gd name="T59" fmla="*/ 1394 h 1402"/>
                <a:gd name="T60" fmla="*/ 658 w 809"/>
                <a:gd name="T61" fmla="*/ 1398 h 1402"/>
                <a:gd name="T62" fmla="*/ 622 w 809"/>
                <a:gd name="T63" fmla="*/ 1400 h 1402"/>
                <a:gd name="T64" fmla="*/ 582 w 809"/>
                <a:gd name="T65" fmla="*/ 1402 h 1402"/>
                <a:gd name="T66" fmla="*/ 538 w 809"/>
                <a:gd name="T67" fmla="*/ 1402 h 1402"/>
                <a:gd name="T68" fmla="*/ 484 w 809"/>
                <a:gd name="T69" fmla="*/ 1401 h 1402"/>
                <a:gd name="T70" fmla="*/ 432 w 809"/>
                <a:gd name="T71" fmla="*/ 1396 h 1402"/>
                <a:gd name="T72" fmla="*/ 385 w 809"/>
                <a:gd name="T73" fmla="*/ 1388 h 1402"/>
                <a:gd name="T74" fmla="*/ 343 w 809"/>
                <a:gd name="T75" fmla="*/ 1376 h 1402"/>
                <a:gd name="T76" fmla="*/ 305 w 809"/>
                <a:gd name="T77" fmla="*/ 1361 h 1402"/>
                <a:gd name="T78" fmla="*/ 269 w 809"/>
                <a:gd name="T79" fmla="*/ 1343 h 1402"/>
                <a:gd name="T80" fmla="*/ 239 w 809"/>
                <a:gd name="T81" fmla="*/ 1321 h 1402"/>
                <a:gd name="T82" fmla="*/ 216 w 809"/>
                <a:gd name="T83" fmla="*/ 1298 h 1402"/>
                <a:gd name="T84" fmla="*/ 197 w 809"/>
                <a:gd name="T85" fmla="*/ 1273 h 1402"/>
                <a:gd name="T86" fmla="*/ 180 w 809"/>
                <a:gd name="T87" fmla="*/ 1244 h 1402"/>
                <a:gd name="T88" fmla="*/ 166 w 809"/>
                <a:gd name="T89" fmla="*/ 1211 h 1402"/>
                <a:gd name="T90" fmla="*/ 156 w 809"/>
                <a:gd name="T91" fmla="*/ 1174 h 1402"/>
                <a:gd name="T92" fmla="*/ 148 w 809"/>
                <a:gd name="T93" fmla="*/ 1134 h 1402"/>
                <a:gd name="T94" fmla="*/ 143 w 809"/>
                <a:gd name="T95" fmla="*/ 1090 h 1402"/>
                <a:gd name="T96" fmla="*/ 142 w 809"/>
                <a:gd name="T97" fmla="*/ 1043 h 1402"/>
                <a:gd name="T98" fmla="*/ 142 w 809"/>
                <a:gd name="T99" fmla="*/ 541 h 1402"/>
                <a:gd name="T100" fmla="*/ 0 w 809"/>
                <a:gd name="T101" fmla="*/ 541 h 1402"/>
                <a:gd name="T102" fmla="*/ 0 w 809"/>
                <a:gd name="T103" fmla="*/ 307 h 1402"/>
                <a:gd name="T104" fmla="*/ 142 w 809"/>
                <a:gd name="T105" fmla="*/ 307 h 1402"/>
                <a:gd name="T106" fmla="*/ 142 w 809"/>
                <a:gd name="T107" fmla="*/ 0 h 1402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  <a:cxn ang="0">
                  <a:pos x="T96" y="T97"/>
                </a:cxn>
                <a:cxn ang="0">
                  <a:pos x="T98" y="T99"/>
                </a:cxn>
                <a:cxn ang="0">
                  <a:pos x="T100" y="T101"/>
                </a:cxn>
                <a:cxn ang="0">
                  <a:pos x="T102" y="T103"/>
                </a:cxn>
                <a:cxn ang="0">
                  <a:pos x="T104" y="T105"/>
                </a:cxn>
                <a:cxn ang="0">
                  <a:pos x="T106" y="T107"/>
                </a:cxn>
              </a:cxnLst>
              <a:rect l="0" t="0" r="r" b="b"/>
              <a:pathLst>
                <a:path w="809" h="1402">
                  <a:moveTo>
                    <a:pt x="142" y="0"/>
                  </a:moveTo>
                  <a:lnTo>
                    <a:pt x="488" y="0"/>
                  </a:lnTo>
                  <a:lnTo>
                    <a:pt x="488" y="307"/>
                  </a:lnTo>
                  <a:lnTo>
                    <a:pt x="809" y="307"/>
                  </a:lnTo>
                  <a:lnTo>
                    <a:pt x="809" y="541"/>
                  </a:lnTo>
                  <a:lnTo>
                    <a:pt x="488" y="541"/>
                  </a:lnTo>
                  <a:lnTo>
                    <a:pt x="488" y="922"/>
                  </a:lnTo>
                  <a:lnTo>
                    <a:pt x="488" y="957"/>
                  </a:lnTo>
                  <a:lnTo>
                    <a:pt x="488" y="991"/>
                  </a:lnTo>
                  <a:lnTo>
                    <a:pt x="488" y="1021"/>
                  </a:lnTo>
                  <a:lnTo>
                    <a:pt x="490" y="1048"/>
                  </a:lnTo>
                  <a:lnTo>
                    <a:pt x="495" y="1073"/>
                  </a:lnTo>
                  <a:lnTo>
                    <a:pt x="503" y="1096"/>
                  </a:lnTo>
                  <a:lnTo>
                    <a:pt x="515" y="1117"/>
                  </a:lnTo>
                  <a:lnTo>
                    <a:pt x="530" y="1134"/>
                  </a:lnTo>
                  <a:lnTo>
                    <a:pt x="550" y="1149"/>
                  </a:lnTo>
                  <a:lnTo>
                    <a:pt x="569" y="1158"/>
                  </a:lnTo>
                  <a:lnTo>
                    <a:pt x="592" y="1164"/>
                  </a:lnTo>
                  <a:lnTo>
                    <a:pt x="618" y="1168"/>
                  </a:lnTo>
                  <a:lnTo>
                    <a:pt x="649" y="1169"/>
                  </a:lnTo>
                  <a:lnTo>
                    <a:pt x="669" y="1168"/>
                  </a:lnTo>
                  <a:lnTo>
                    <a:pt x="692" y="1164"/>
                  </a:lnTo>
                  <a:lnTo>
                    <a:pt x="719" y="1158"/>
                  </a:lnTo>
                  <a:lnTo>
                    <a:pt x="745" y="1150"/>
                  </a:lnTo>
                  <a:lnTo>
                    <a:pt x="765" y="1143"/>
                  </a:lnTo>
                  <a:lnTo>
                    <a:pt x="779" y="1136"/>
                  </a:lnTo>
                  <a:lnTo>
                    <a:pt x="809" y="1136"/>
                  </a:lnTo>
                  <a:lnTo>
                    <a:pt x="809" y="1372"/>
                  </a:lnTo>
                  <a:lnTo>
                    <a:pt x="751" y="1385"/>
                  </a:lnTo>
                  <a:lnTo>
                    <a:pt x="691" y="1394"/>
                  </a:lnTo>
                  <a:lnTo>
                    <a:pt x="658" y="1398"/>
                  </a:lnTo>
                  <a:lnTo>
                    <a:pt x="622" y="1400"/>
                  </a:lnTo>
                  <a:lnTo>
                    <a:pt x="582" y="1402"/>
                  </a:lnTo>
                  <a:lnTo>
                    <a:pt x="538" y="1402"/>
                  </a:lnTo>
                  <a:lnTo>
                    <a:pt x="484" y="1401"/>
                  </a:lnTo>
                  <a:lnTo>
                    <a:pt x="432" y="1396"/>
                  </a:lnTo>
                  <a:lnTo>
                    <a:pt x="385" y="1388"/>
                  </a:lnTo>
                  <a:lnTo>
                    <a:pt x="343" y="1376"/>
                  </a:lnTo>
                  <a:lnTo>
                    <a:pt x="305" y="1361"/>
                  </a:lnTo>
                  <a:lnTo>
                    <a:pt x="269" y="1343"/>
                  </a:lnTo>
                  <a:lnTo>
                    <a:pt x="239" y="1321"/>
                  </a:lnTo>
                  <a:lnTo>
                    <a:pt x="216" y="1298"/>
                  </a:lnTo>
                  <a:lnTo>
                    <a:pt x="197" y="1273"/>
                  </a:lnTo>
                  <a:lnTo>
                    <a:pt x="180" y="1244"/>
                  </a:lnTo>
                  <a:lnTo>
                    <a:pt x="166" y="1211"/>
                  </a:lnTo>
                  <a:lnTo>
                    <a:pt x="156" y="1174"/>
                  </a:lnTo>
                  <a:lnTo>
                    <a:pt x="148" y="1134"/>
                  </a:lnTo>
                  <a:lnTo>
                    <a:pt x="143" y="1090"/>
                  </a:lnTo>
                  <a:lnTo>
                    <a:pt x="142" y="1043"/>
                  </a:lnTo>
                  <a:lnTo>
                    <a:pt x="142" y="541"/>
                  </a:lnTo>
                  <a:lnTo>
                    <a:pt x="0" y="541"/>
                  </a:lnTo>
                  <a:lnTo>
                    <a:pt x="0" y="307"/>
                  </a:lnTo>
                  <a:lnTo>
                    <a:pt x="142" y="307"/>
                  </a:lnTo>
                  <a:lnTo>
                    <a:pt x="142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  <xdr:sp macro="" textlink="">
          <xdr:nvSpPr>
            <xdr:cNvPr id="4101" name="手繪多邊形 5"/>
            <xdr:cNvSpPr>
              <a:spLocks noChangeAspect="1" noEditPoints="1"/>
            </xdr:cNvSpPr>
          </xdr:nvSpPr>
          <xdr:spPr bwMode="auto">
            <a:xfrm>
              <a:off x="348" y="244"/>
              <a:ext cx="29" cy="18"/>
            </a:xfrm>
            <a:custGeom>
              <a:avLst/>
              <a:gdLst>
                <a:gd name="T0" fmla="*/ 1304 w 3110"/>
                <a:gd name="T1" fmla="*/ 436 h 3110"/>
                <a:gd name="T2" fmla="*/ 999 w 3110"/>
                <a:gd name="T3" fmla="*/ 552 h 3110"/>
                <a:gd name="T4" fmla="*/ 743 w 3110"/>
                <a:gd name="T5" fmla="*/ 745 h 3110"/>
                <a:gd name="T6" fmla="*/ 551 w 3110"/>
                <a:gd name="T7" fmla="*/ 1000 h 3110"/>
                <a:gd name="T8" fmla="*/ 436 w 3110"/>
                <a:gd name="T9" fmla="*/ 1304 h 3110"/>
                <a:gd name="T10" fmla="*/ 410 w 3110"/>
                <a:gd name="T11" fmla="*/ 1641 h 3110"/>
                <a:gd name="T12" fmla="*/ 483 w 3110"/>
                <a:gd name="T13" fmla="*/ 1964 h 3110"/>
                <a:gd name="T14" fmla="*/ 639 w 3110"/>
                <a:gd name="T15" fmla="*/ 2246 h 3110"/>
                <a:gd name="T16" fmla="*/ 864 w 3110"/>
                <a:gd name="T17" fmla="*/ 2471 h 3110"/>
                <a:gd name="T18" fmla="*/ 1146 w 3110"/>
                <a:gd name="T19" fmla="*/ 2627 h 3110"/>
                <a:gd name="T20" fmla="*/ 1469 w 3110"/>
                <a:gd name="T21" fmla="*/ 2700 h 3110"/>
                <a:gd name="T22" fmla="*/ 1806 w 3110"/>
                <a:gd name="T23" fmla="*/ 2675 h 3110"/>
                <a:gd name="T24" fmla="*/ 2110 w 3110"/>
                <a:gd name="T25" fmla="*/ 2559 h 3110"/>
                <a:gd name="T26" fmla="*/ 2365 w 3110"/>
                <a:gd name="T27" fmla="*/ 2367 h 3110"/>
                <a:gd name="T28" fmla="*/ 2558 w 3110"/>
                <a:gd name="T29" fmla="*/ 2111 h 3110"/>
                <a:gd name="T30" fmla="*/ 2674 w 3110"/>
                <a:gd name="T31" fmla="*/ 1806 h 3110"/>
                <a:gd name="T32" fmla="*/ 2699 w 3110"/>
                <a:gd name="T33" fmla="*/ 1470 h 3110"/>
                <a:gd name="T34" fmla="*/ 2627 w 3110"/>
                <a:gd name="T35" fmla="*/ 1147 h 3110"/>
                <a:gd name="T36" fmla="*/ 2471 w 3110"/>
                <a:gd name="T37" fmla="*/ 865 h 3110"/>
                <a:gd name="T38" fmla="*/ 2245 w 3110"/>
                <a:gd name="T39" fmla="*/ 639 h 3110"/>
                <a:gd name="T40" fmla="*/ 1963 w 3110"/>
                <a:gd name="T41" fmla="*/ 483 h 3110"/>
                <a:gd name="T42" fmla="*/ 1640 w 3110"/>
                <a:gd name="T43" fmla="*/ 411 h 3110"/>
                <a:gd name="T44" fmla="*/ 1750 w 3110"/>
                <a:gd name="T45" fmla="*/ 12 h 3110"/>
                <a:gd name="T46" fmla="*/ 2117 w 3110"/>
                <a:gd name="T47" fmla="*/ 105 h 3110"/>
                <a:gd name="T48" fmla="*/ 2443 w 3110"/>
                <a:gd name="T49" fmla="*/ 279 h 3110"/>
                <a:gd name="T50" fmla="*/ 2717 w 3110"/>
                <a:gd name="T51" fmla="*/ 522 h 3110"/>
                <a:gd name="T52" fmla="*/ 2928 w 3110"/>
                <a:gd name="T53" fmla="*/ 824 h 3110"/>
                <a:gd name="T54" fmla="*/ 3062 w 3110"/>
                <a:gd name="T55" fmla="*/ 1172 h 3110"/>
                <a:gd name="T56" fmla="*/ 3110 w 3110"/>
                <a:gd name="T57" fmla="*/ 1556 h 3110"/>
                <a:gd name="T58" fmla="*/ 3062 w 3110"/>
                <a:gd name="T59" fmla="*/ 1938 h 3110"/>
                <a:gd name="T60" fmla="*/ 2928 w 3110"/>
                <a:gd name="T61" fmla="*/ 2286 h 3110"/>
                <a:gd name="T62" fmla="*/ 2717 w 3110"/>
                <a:gd name="T63" fmla="*/ 2588 h 3110"/>
                <a:gd name="T64" fmla="*/ 2443 w 3110"/>
                <a:gd name="T65" fmla="*/ 2831 h 3110"/>
                <a:gd name="T66" fmla="*/ 2117 w 3110"/>
                <a:gd name="T67" fmla="*/ 3005 h 3110"/>
                <a:gd name="T68" fmla="*/ 1750 w 3110"/>
                <a:gd name="T69" fmla="*/ 3098 h 3110"/>
                <a:gd name="T70" fmla="*/ 1360 w 3110"/>
                <a:gd name="T71" fmla="*/ 3098 h 3110"/>
                <a:gd name="T72" fmla="*/ 993 w 3110"/>
                <a:gd name="T73" fmla="*/ 3005 h 3110"/>
                <a:gd name="T74" fmla="*/ 666 w 3110"/>
                <a:gd name="T75" fmla="*/ 2831 h 3110"/>
                <a:gd name="T76" fmla="*/ 392 w 3110"/>
                <a:gd name="T77" fmla="*/ 2588 h 3110"/>
                <a:gd name="T78" fmla="*/ 182 w 3110"/>
                <a:gd name="T79" fmla="*/ 2286 h 3110"/>
                <a:gd name="T80" fmla="*/ 47 w 3110"/>
                <a:gd name="T81" fmla="*/ 1938 h 3110"/>
                <a:gd name="T82" fmla="*/ 0 w 3110"/>
                <a:gd name="T83" fmla="*/ 1556 h 3110"/>
                <a:gd name="T84" fmla="*/ 47 w 3110"/>
                <a:gd name="T85" fmla="*/ 1172 h 3110"/>
                <a:gd name="T86" fmla="*/ 182 w 3110"/>
                <a:gd name="T87" fmla="*/ 824 h 3110"/>
                <a:gd name="T88" fmla="*/ 392 w 3110"/>
                <a:gd name="T89" fmla="*/ 522 h 3110"/>
                <a:gd name="T90" fmla="*/ 666 w 3110"/>
                <a:gd name="T91" fmla="*/ 279 h 3110"/>
                <a:gd name="T92" fmla="*/ 993 w 3110"/>
                <a:gd name="T93" fmla="*/ 105 h 3110"/>
                <a:gd name="T94" fmla="*/ 1360 w 3110"/>
                <a:gd name="T95" fmla="*/ 12 h 3110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  <a:cxn ang="0">
                  <a:pos x="T24" y="T25"/>
                </a:cxn>
                <a:cxn ang="0">
                  <a:pos x="T26" y="T27"/>
                </a:cxn>
                <a:cxn ang="0">
                  <a:pos x="T28" y="T29"/>
                </a:cxn>
                <a:cxn ang="0">
                  <a:pos x="T30" y="T31"/>
                </a:cxn>
                <a:cxn ang="0">
                  <a:pos x="T32" y="T33"/>
                </a:cxn>
                <a:cxn ang="0">
                  <a:pos x="T34" y="T35"/>
                </a:cxn>
                <a:cxn ang="0">
                  <a:pos x="T36" y="T37"/>
                </a:cxn>
                <a:cxn ang="0">
                  <a:pos x="T38" y="T39"/>
                </a:cxn>
                <a:cxn ang="0">
                  <a:pos x="T40" y="T41"/>
                </a:cxn>
                <a:cxn ang="0">
                  <a:pos x="T42" y="T43"/>
                </a:cxn>
                <a:cxn ang="0">
                  <a:pos x="T44" y="T45"/>
                </a:cxn>
                <a:cxn ang="0">
                  <a:pos x="T46" y="T47"/>
                </a:cxn>
                <a:cxn ang="0">
                  <a:pos x="T48" y="T49"/>
                </a:cxn>
                <a:cxn ang="0">
                  <a:pos x="T50" y="T51"/>
                </a:cxn>
                <a:cxn ang="0">
                  <a:pos x="T52" y="T53"/>
                </a:cxn>
                <a:cxn ang="0">
                  <a:pos x="T54" y="T55"/>
                </a:cxn>
                <a:cxn ang="0">
                  <a:pos x="T56" y="T57"/>
                </a:cxn>
                <a:cxn ang="0">
                  <a:pos x="T58" y="T59"/>
                </a:cxn>
                <a:cxn ang="0">
                  <a:pos x="T60" y="T61"/>
                </a:cxn>
                <a:cxn ang="0">
                  <a:pos x="T62" y="T63"/>
                </a:cxn>
                <a:cxn ang="0">
                  <a:pos x="T64" y="T65"/>
                </a:cxn>
                <a:cxn ang="0">
                  <a:pos x="T66" y="T67"/>
                </a:cxn>
                <a:cxn ang="0">
                  <a:pos x="T68" y="T69"/>
                </a:cxn>
                <a:cxn ang="0">
                  <a:pos x="T70" y="T71"/>
                </a:cxn>
                <a:cxn ang="0">
                  <a:pos x="T72" y="T73"/>
                </a:cxn>
                <a:cxn ang="0">
                  <a:pos x="T74" y="T75"/>
                </a:cxn>
                <a:cxn ang="0">
                  <a:pos x="T76" y="T77"/>
                </a:cxn>
                <a:cxn ang="0">
                  <a:pos x="T78" y="T79"/>
                </a:cxn>
                <a:cxn ang="0">
                  <a:pos x="T80" y="T81"/>
                </a:cxn>
                <a:cxn ang="0">
                  <a:pos x="T82" y="T83"/>
                </a:cxn>
                <a:cxn ang="0">
                  <a:pos x="T84" y="T85"/>
                </a:cxn>
                <a:cxn ang="0">
                  <a:pos x="T86" y="T87"/>
                </a:cxn>
                <a:cxn ang="0">
                  <a:pos x="T88" y="T89"/>
                </a:cxn>
                <a:cxn ang="0">
                  <a:pos x="T90" y="T91"/>
                </a:cxn>
                <a:cxn ang="0">
                  <a:pos x="T92" y="T93"/>
                </a:cxn>
                <a:cxn ang="0">
                  <a:pos x="T94" y="T95"/>
                </a:cxn>
              </a:cxnLst>
              <a:rect l="0" t="0" r="r" b="b"/>
              <a:pathLst>
                <a:path w="3110" h="3110">
                  <a:moveTo>
                    <a:pt x="1554" y="408"/>
                  </a:moveTo>
                  <a:lnTo>
                    <a:pt x="1469" y="411"/>
                  </a:lnTo>
                  <a:lnTo>
                    <a:pt x="1385" y="421"/>
                  </a:lnTo>
                  <a:lnTo>
                    <a:pt x="1304" y="436"/>
                  </a:lnTo>
                  <a:lnTo>
                    <a:pt x="1223" y="457"/>
                  </a:lnTo>
                  <a:lnTo>
                    <a:pt x="1146" y="483"/>
                  </a:lnTo>
                  <a:lnTo>
                    <a:pt x="1071" y="515"/>
                  </a:lnTo>
                  <a:lnTo>
                    <a:pt x="999" y="552"/>
                  </a:lnTo>
                  <a:lnTo>
                    <a:pt x="931" y="593"/>
                  </a:lnTo>
                  <a:lnTo>
                    <a:pt x="864" y="639"/>
                  </a:lnTo>
                  <a:lnTo>
                    <a:pt x="803" y="689"/>
                  </a:lnTo>
                  <a:lnTo>
                    <a:pt x="743" y="745"/>
                  </a:lnTo>
                  <a:lnTo>
                    <a:pt x="689" y="803"/>
                  </a:lnTo>
                  <a:lnTo>
                    <a:pt x="639" y="865"/>
                  </a:lnTo>
                  <a:lnTo>
                    <a:pt x="593" y="931"/>
                  </a:lnTo>
                  <a:lnTo>
                    <a:pt x="551" y="1000"/>
                  </a:lnTo>
                  <a:lnTo>
                    <a:pt x="514" y="1072"/>
                  </a:lnTo>
                  <a:lnTo>
                    <a:pt x="483" y="1147"/>
                  </a:lnTo>
                  <a:lnTo>
                    <a:pt x="456" y="1225"/>
                  </a:lnTo>
                  <a:lnTo>
                    <a:pt x="436" y="1304"/>
                  </a:lnTo>
                  <a:lnTo>
                    <a:pt x="420" y="1386"/>
                  </a:lnTo>
                  <a:lnTo>
                    <a:pt x="410" y="1470"/>
                  </a:lnTo>
                  <a:lnTo>
                    <a:pt x="407" y="1556"/>
                  </a:lnTo>
                  <a:lnTo>
                    <a:pt x="410" y="1641"/>
                  </a:lnTo>
                  <a:lnTo>
                    <a:pt x="420" y="1725"/>
                  </a:lnTo>
                  <a:lnTo>
                    <a:pt x="436" y="1806"/>
                  </a:lnTo>
                  <a:lnTo>
                    <a:pt x="456" y="1887"/>
                  </a:lnTo>
                  <a:lnTo>
                    <a:pt x="483" y="1964"/>
                  </a:lnTo>
                  <a:lnTo>
                    <a:pt x="514" y="2039"/>
                  </a:lnTo>
                  <a:lnTo>
                    <a:pt x="551" y="2111"/>
                  </a:lnTo>
                  <a:lnTo>
                    <a:pt x="593" y="2179"/>
                  </a:lnTo>
                  <a:lnTo>
                    <a:pt x="639" y="2246"/>
                  </a:lnTo>
                  <a:lnTo>
                    <a:pt x="689" y="2308"/>
                  </a:lnTo>
                  <a:lnTo>
                    <a:pt x="743" y="2367"/>
                  </a:lnTo>
                  <a:lnTo>
                    <a:pt x="803" y="2421"/>
                  </a:lnTo>
                  <a:lnTo>
                    <a:pt x="864" y="2471"/>
                  </a:lnTo>
                  <a:lnTo>
                    <a:pt x="931" y="2517"/>
                  </a:lnTo>
                  <a:lnTo>
                    <a:pt x="999" y="2559"/>
                  </a:lnTo>
                  <a:lnTo>
                    <a:pt x="1071" y="2596"/>
                  </a:lnTo>
                  <a:lnTo>
                    <a:pt x="1146" y="2627"/>
                  </a:lnTo>
                  <a:lnTo>
                    <a:pt x="1223" y="2654"/>
                  </a:lnTo>
                  <a:lnTo>
                    <a:pt x="1304" y="2675"/>
                  </a:lnTo>
                  <a:lnTo>
                    <a:pt x="1385" y="2690"/>
                  </a:lnTo>
                  <a:lnTo>
                    <a:pt x="1469" y="2700"/>
                  </a:lnTo>
                  <a:lnTo>
                    <a:pt x="1554" y="2703"/>
                  </a:lnTo>
                  <a:lnTo>
                    <a:pt x="1640" y="2700"/>
                  </a:lnTo>
                  <a:lnTo>
                    <a:pt x="1724" y="2690"/>
                  </a:lnTo>
                  <a:lnTo>
                    <a:pt x="1806" y="2675"/>
                  </a:lnTo>
                  <a:lnTo>
                    <a:pt x="1885" y="2654"/>
                  </a:lnTo>
                  <a:lnTo>
                    <a:pt x="1963" y="2627"/>
                  </a:lnTo>
                  <a:lnTo>
                    <a:pt x="2038" y="2596"/>
                  </a:lnTo>
                  <a:lnTo>
                    <a:pt x="2110" y="2559"/>
                  </a:lnTo>
                  <a:lnTo>
                    <a:pt x="2179" y="2517"/>
                  </a:lnTo>
                  <a:lnTo>
                    <a:pt x="2245" y="2471"/>
                  </a:lnTo>
                  <a:lnTo>
                    <a:pt x="2307" y="2421"/>
                  </a:lnTo>
                  <a:lnTo>
                    <a:pt x="2365" y="2367"/>
                  </a:lnTo>
                  <a:lnTo>
                    <a:pt x="2421" y="2308"/>
                  </a:lnTo>
                  <a:lnTo>
                    <a:pt x="2471" y="2246"/>
                  </a:lnTo>
                  <a:lnTo>
                    <a:pt x="2517" y="2179"/>
                  </a:lnTo>
                  <a:lnTo>
                    <a:pt x="2558" y="2111"/>
                  </a:lnTo>
                  <a:lnTo>
                    <a:pt x="2596" y="2039"/>
                  </a:lnTo>
                  <a:lnTo>
                    <a:pt x="2627" y="1964"/>
                  </a:lnTo>
                  <a:lnTo>
                    <a:pt x="2653" y="1887"/>
                  </a:lnTo>
                  <a:lnTo>
                    <a:pt x="2674" y="1806"/>
                  </a:lnTo>
                  <a:lnTo>
                    <a:pt x="2689" y="1725"/>
                  </a:lnTo>
                  <a:lnTo>
                    <a:pt x="2699" y="1641"/>
                  </a:lnTo>
                  <a:lnTo>
                    <a:pt x="2702" y="1556"/>
                  </a:lnTo>
                  <a:lnTo>
                    <a:pt x="2699" y="1470"/>
                  </a:lnTo>
                  <a:lnTo>
                    <a:pt x="2689" y="1386"/>
                  </a:lnTo>
                  <a:lnTo>
                    <a:pt x="2674" y="1304"/>
                  </a:lnTo>
                  <a:lnTo>
                    <a:pt x="2653" y="1225"/>
                  </a:lnTo>
                  <a:lnTo>
                    <a:pt x="2627" y="1147"/>
                  </a:lnTo>
                  <a:lnTo>
                    <a:pt x="2596" y="1072"/>
                  </a:lnTo>
                  <a:lnTo>
                    <a:pt x="2558" y="1000"/>
                  </a:lnTo>
                  <a:lnTo>
                    <a:pt x="2517" y="931"/>
                  </a:lnTo>
                  <a:lnTo>
                    <a:pt x="2471" y="865"/>
                  </a:lnTo>
                  <a:lnTo>
                    <a:pt x="2421" y="803"/>
                  </a:lnTo>
                  <a:lnTo>
                    <a:pt x="2365" y="745"/>
                  </a:lnTo>
                  <a:lnTo>
                    <a:pt x="2307" y="689"/>
                  </a:lnTo>
                  <a:lnTo>
                    <a:pt x="2245" y="639"/>
                  </a:lnTo>
                  <a:lnTo>
                    <a:pt x="2179" y="593"/>
                  </a:lnTo>
                  <a:lnTo>
                    <a:pt x="2110" y="552"/>
                  </a:lnTo>
                  <a:lnTo>
                    <a:pt x="2038" y="515"/>
                  </a:lnTo>
                  <a:lnTo>
                    <a:pt x="1963" y="483"/>
                  </a:lnTo>
                  <a:lnTo>
                    <a:pt x="1885" y="457"/>
                  </a:lnTo>
                  <a:lnTo>
                    <a:pt x="1806" y="436"/>
                  </a:lnTo>
                  <a:lnTo>
                    <a:pt x="1724" y="421"/>
                  </a:lnTo>
                  <a:lnTo>
                    <a:pt x="1640" y="411"/>
                  </a:lnTo>
                  <a:lnTo>
                    <a:pt x="1554" y="408"/>
                  </a:lnTo>
                  <a:close/>
                  <a:moveTo>
                    <a:pt x="1554" y="0"/>
                  </a:moveTo>
                  <a:lnTo>
                    <a:pt x="1653" y="3"/>
                  </a:lnTo>
                  <a:lnTo>
                    <a:pt x="1750" y="12"/>
                  </a:lnTo>
                  <a:lnTo>
                    <a:pt x="1845" y="27"/>
                  </a:lnTo>
                  <a:lnTo>
                    <a:pt x="1938" y="49"/>
                  </a:lnTo>
                  <a:lnTo>
                    <a:pt x="2028" y="74"/>
                  </a:lnTo>
                  <a:lnTo>
                    <a:pt x="2117" y="105"/>
                  </a:lnTo>
                  <a:lnTo>
                    <a:pt x="2202" y="141"/>
                  </a:lnTo>
                  <a:lnTo>
                    <a:pt x="2286" y="182"/>
                  </a:lnTo>
                  <a:lnTo>
                    <a:pt x="2366" y="229"/>
                  </a:lnTo>
                  <a:lnTo>
                    <a:pt x="2443" y="279"/>
                  </a:lnTo>
                  <a:lnTo>
                    <a:pt x="2517" y="334"/>
                  </a:lnTo>
                  <a:lnTo>
                    <a:pt x="2588" y="393"/>
                  </a:lnTo>
                  <a:lnTo>
                    <a:pt x="2654" y="456"/>
                  </a:lnTo>
                  <a:lnTo>
                    <a:pt x="2717" y="522"/>
                  </a:lnTo>
                  <a:lnTo>
                    <a:pt x="2776" y="593"/>
                  </a:lnTo>
                  <a:lnTo>
                    <a:pt x="2831" y="667"/>
                  </a:lnTo>
                  <a:lnTo>
                    <a:pt x="2881" y="745"/>
                  </a:lnTo>
                  <a:lnTo>
                    <a:pt x="2928" y="824"/>
                  </a:lnTo>
                  <a:lnTo>
                    <a:pt x="2969" y="908"/>
                  </a:lnTo>
                  <a:lnTo>
                    <a:pt x="3005" y="993"/>
                  </a:lnTo>
                  <a:lnTo>
                    <a:pt x="3036" y="1082"/>
                  </a:lnTo>
                  <a:lnTo>
                    <a:pt x="3062" y="1172"/>
                  </a:lnTo>
                  <a:lnTo>
                    <a:pt x="3083" y="1266"/>
                  </a:lnTo>
                  <a:lnTo>
                    <a:pt x="3098" y="1360"/>
                  </a:lnTo>
                  <a:lnTo>
                    <a:pt x="3107" y="1457"/>
                  </a:lnTo>
                  <a:lnTo>
                    <a:pt x="3110" y="1556"/>
                  </a:lnTo>
                  <a:lnTo>
                    <a:pt x="3107" y="1653"/>
                  </a:lnTo>
                  <a:lnTo>
                    <a:pt x="3098" y="1751"/>
                  </a:lnTo>
                  <a:lnTo>
                    <a:pt x="3083" y="1845"/>
                  </a:lnTo>
                  <a:lnTo>
                    <a:pt x="3062" y="1938"/>
                  </a:lnTo>
                  <a:lnTo>
                    <a:pt x="3036" y="2028"/>
                  </a:lnTo>
                  <a:lnTo>
                    <a:pt x="3005" y="2117"/>
                  </a:lnTo>
                  <a:lnTo>
                    <a:pt x="2969" y="2204"/>
                  </a:lnTo>
                  <a:lnTo>
                    <a:pt x="2928" y="2286"/>
                  </a:lnTo>
                  <a:lnTo>
                    <a:pt x="2881" y="2367"/>
                  </a:lnTo>
                  <a:lnTo>
                    <a:pt x="2831" y="2444"/>
                  </a:lnTo>
                  <a:lnTo>
                    <a:pt x="2776" y="2517"/>
                  </a:lnTo>
                  <a:lnTo>
                    <a:pt x="2717" y="2588"/>
                  </a:lnTo>
                  <a:lnTo>
                    <a:pt x="2654" y="2654"/>
                  </a:lnTo>
                  <a:lnTo>
                    <a:pt x="2588" y="2718"/>
                  </a:lnTo>
                  <a:lnTo>
                    <a:pt x="2517" y="2777"/>
                  </a:lnTo>
                  <a:lnTo>
                    <a:pt x="2443" y="2831"/>
                  </a:lnTo>
                  <a:lnTo>
                    <a:pt x="2366" y="2882"/>
                  </a:lnTo>
                  <a:lnTo>
                    <a:pt x="2286" y="2928"/>
                  </a:lnTo>
                  <a:lnTo>
                    <a:pt x="2202" y="2969"/>
                  </a:lnTo>
                  <a:lnTo>
                    <a:pt x="2117" y="3005"/>
                  </a:lnTo>
                  <a:lnTo>
                    <a:pt x="2028" y="3037"/>
                  </a:lnTo>
                  <a:lnTo>
                    <a:pt x="1938" y="3063"/>
                  </a:lnTo>
                  <a:lnTo>
                    <a:pt x="1845" y="3083"/>
                  </a:lnTo>
                  <a:lnTo>
                    <a:pt x="1750" y="3098"/>
                  </a:lnTo>
                  <a:lnTo>
                    <a:pt x="1653" y="3107"/>
                  </a:lnTo>
                  <a:lnTo>
                    <a:pt x="1554" y="3110"/>
                  </a:lnTo>
                  <a:lnTo>
                    <a:pt x="1457" y="3107"/>
                  </a:lnTo>
                  <a:lnTo>
                    <a:pt x="1360" y="3098"/>
                  </a:lnTo>
                  <a:lnTo>
                    <a:pt x="1265" y="3083"/>
                  </a:lnTo>
                  <a:lnTo>
                    <a:pt x="1172" y="3063"/>
                  </a:lnTo>
                  <a:lnTo>
                    <a:pt x="1082" y="3037"/>
                  </a:lnTo>
                  <a:lnTo>
                    <a:pt x="993" y="3005"/>
                  </a:lnTo>
                  <a:lnTo>
                    <a:pt x="906" y="2969"/>
                  </a:lnTo>
                  <a:lnTo>
                    <a:pt x="824" y="2928"/>
                  </a:lnTo>
                  <a:lnTo>
                    <a:pt x="743" y="2882"/>
                  </a:lnTo>
                  <a:lnTo>
                    <a:pt x="666" y="2831"/>
                  </a:lnTo>
                  <a:lnTo>
                    <a:pt x="593" y="2777"/>
                  </a:lnTo>
                  <a:lnTo>
                    <a:pt x="522" y="2718"/>
                  </a:lnTo>
                  <a:lnTo>
                    <a:pt x="456" y="2654"/>
                  </a:lnTo>
                  <a:lnTo>
                    <a:pt x="392" y="2588"/>
                  </a:lnTo>
                  <a:lnTo>
                    <a:pt x="333" y="2517"/>
                  </a:lnTo>
                  <a:lnTo>
                    <a:pt x="279" y="2444"/>
                  </a:lnTo>
                  <a:lnTo>
                    <a:pt x="228" y="2367"/>
                  </a:lnTo>
                  <a:lnTo>
                    <a:pt x="182" y="2286"/>
                  </a:lnTo>
                  <a:lnTo>
                    <a:pt x="141" y="2204"/>
                  </a:lnTo>
                  <a:lnTo>
                    <a:pt x="105" y="2117"/>
                  </a:lnTo>
                  <a:lnTo>
                    <a:pt x="73" y="2028"/>
                  </a:lnTo>
                  <a:lnTo>
                    <a:pt x="47" y="1938"/>
                  </a:lnTo>
                  <a:lnTo>
                    <a:pt x="27" y="1845"/>
                  </a:lnTo>
                  <a:lnTo>
                    <a:pt x="12" y="1751"/>
                  </a:lnTo>
                  <a:lnTo>
                    <a:pt x="3" y="1653"/>
                  </a:lnTo>
                  <a:lnTo>
                    <a:pt x="0" y="1556"/>
                  </a:lnTo>
                  <a:lnTo>
                    <a:pt x="3" y="1457"/>
                  </a:lnTo>
                  <a:lnTo>
                    <a:pt x="12" y="1360"/>
                  </a:lnTo>
                  <a:lnTo>
                    <a:pt x="27" y="1266"/>
                  </a:lnTo>
                  <a:lnTo>
                    <a:pt x="47" y="1172"/>
                  </a:lnTo>
                  <a:lnTo>
                    <a:pt x="73" y="1082"/>
                  </a:lnTo>
                  <a:lnTo>
                    <a:pt x="105" y="993"/>
                  </a:lnTo>
                  <a:lnTo>
                    <a:pt x="141" y="908"/>
                  </a:lnTo>
                  <a:lnTo>
                    <a:pt x="182" y="824"/>
                  </a:lnTo>
                  <a:lnTo>
                    <a:pt x="228" y="745"/>
                  </a:lnTo>
                  <a:lnTo>
                    <a:pt x="279" y="667"/>
                  </a:lnTo>
                  <a:lnTo>
                    <a:pt x="333" y="593"/>
                  </a:lnTo>
                  <a:lnTo>
                    <a:pt x="392" y="522"/>
                  </a:lnTo>
                  <a:lnTo>
                    <a:pt x="456" y="456"/>
                  </a:lnTo>
                  <a:lnTo>
                    <a:pt x="522" y="393"/>
                  </a:lnTo>
                  <a:lnTo>
                    <a:pt x="593" y="334"/>
                  </a:lnTo>
                  <a:lnTo>
                    <a:pt x="666" y="279"/>
                  </a:lnTo>
                  <a:lnTo>
                    <a:pt x="743" y="229"/>
                  </a:lnTo>
                  <a:lnTo>
                    <a:pt x="824" y="182"/>
                  </a:lnTo>
                  <a:lnTo>
                    <a:pt x="906" y="141"/>
                  </a:lnTo>
                  <a:lnTo>
                    <a:pt x="993" y="105"/>
                  </a:lnTo>
                  <a:lnTo>
                    <a:pt x="1082" y="74"/>
                  </a:lnTo>
                  <a:lnTo>
                    <a:pt x="1172" y="49"/>
                  </a:lnTo>
                  <a:lnTo>
                    <a:pt x="1265" y="27"/>
                  </a:lnTo>
                  <a:lnTo>
                    <a:pt x="1360" y="12"/>
                  </a:lnTo>
                  <a:lnTo>
                    <a:pt x="1457" y="3"/>
                  </a:lnTo>
                  <a:lnTo>
                    <a:pt x="1554" y="0"/>
                  </a:lnTo>
                  <a:close/>
                </a:path>
              </a:pathLst>
            </a:custGeom>
            <a:solidFill>
              <a:schemeClr val="accent1"/>
            </a:solidFill>
            <a:ln w="0">
              <a:noFill/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6" name="矩形圖說文字 15"/>
          <xdr:cNvSpPr/>
        </xdr:nvSpPr>
        <xdr:spPr>
          <a:xfrm>
            <a:off x="2914649" y="1047750"/>
            <a:ext cx="4238626" cy="790575"/>
          </a:xfrm>
          <a:prstGeom prst="wedgeRectCallout">
            <a:avLst>
              <a:gd name="adj1" fmla="val -52279"/>
              <a:gd name="adj2" fmla="val -21837"/>
            </a:avLst>
          </a:prstGeom>
          <a:noFill/>
          <a:ln>
            <a:solidFill>
              <a:schemeClr val="bg1">
                <a:lumMod val="75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365760" rtlCol="0" anchor="ctr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BMI：</a:t>
            </a:r>
            <a:r>
              <a:rPr kumimoji="0" lang="zh-TW" altLang="en-US" sz="800" b="0" i="0" u="none" strike="noStrike" kern="0" cap="none" spc="20" normalizeH="0" baseline="0" noProof="0">
                <a:ln>
                  <a:noFill/>
                </a:ln>
                <a:solidFill>
                  <a:srgbClr val="556270"/>
                </a:solidFill>
                <a:effectLst/>
                <a:uLnTx/>
                <a:uFillTx/>
                <a:latin typeface="Microsoft JhengHei UI" panose="020B0604030504040204" pitchFamily="34" charset="-120"/>
                <a:ea typeface="Microsoft JhengHei UI" panose="020B0604030504040204" pitchFamily="34" charset="-120"/>
              </a:rPr>
              <a:t>身體質量指數是適用於一般成人男性與女性的測量方法，依據您的身高和體重測量體脂肪。這是唯一計算體重，而不考慮您體型、結構、目前健康狀態、飲食或運動的方法。僅供參考。</a:t>
            </a:r>
            <a:endParaRPr kumimoji="0" lang="en-US" sz="800" b="0" i="0" u="none" strike="noStrike" kern="0" cap="none" spc="20" normalizeH="0" baseline="0" noProof="0">
              <a:ln>
                <a:noFill/>
              </a:ln>
              <a:solidFill>
                <a:srgbClr val="47B0B8"/>
              </a:solidFill>
              <a:effectLst/>
              <a:uLnTx/>
              <a:uFillTx/>
              <a:latin typeface="Microsoft JhengHei UI" panose="020B0604030504040204" pitchFamily="34" charset="-120"/>
              <a:ea typeface="Microsoft JhengHei UI" panose="020B0604030504040204" pitchFamily="34" charset="-120"/>
            </a:endParaRP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3" name="資料" displayName="資料" ref="B6:M21" totalsRowDxfId="7">
  <autoFilter ref="B6:M21"/>
  <tableColumns count="12">
    <tableColumn id="1" name="日期" totalsRowLabel="Total" dataDxfId="6"/>
    <tableColumn id="2" name="體重" dataDxfId="5"/>
    <tableColumn id="3" name="消耗的卡路里" dataDxfId="4"/>
    <tableColumn id="4" name="蛋白質"/>
    <tableColumn id="5" name="碳水化合物"/>
    <tableColumn id="6" name="脂肪"/>
    <tableColumn id="7" name="糖類"/>
    <tableColumn id="8" name="水 (盎司)"/>
    <tableColumn id="9" name="收縮壓"/>
    <tableColumn id="10" name="舒張壓"/>
    <tableColumn id="11" name="靜止脈搏"/>
    <tableColumn id="12" name="呼吸率" totalsRowFunction="sum"/>
  </tableColumns>
  <tableStyleInfo name="體重 Loss Tracker" showFirstColumn="0" showLastColumn="0" showRowStripes="1" showColumnStripes="0"/>
  <extLst>
    <ext xmlns:x14="http://schemas.microsoft.com/office/spreadsheetml/2009/9/main" uri="{504A1905-F514-4f6f-8877-14C23A59335A}">
      <x14:table altText="表格" altTextSummary="使用此表格輸入您的資料"/>
    </ext>
  </extLst>
</table>
</file>

<file path=xl/tables/table2.xml><?xml version="1.0" encoding="utf-8"?>
<table xmlns="http://schemas.openxmlformats.org/spreadsheetml/2006/main" id="2" name="BMI資訊" displayName="BMI資訊" ref="B6:D12" totalsRowShown="0" headerRowDxfId="3">
  <autoFilter ref="B6:D12"/>
  <tableColumns count="3">
    <tableColumn id="1" name="BMI 類別" dataDxfId="2"/>
    <tableColumn id="2" name="低標" dataDxfId="1"/>
    <tableColumn id="3" name="高標" dataDxfId="0"/>
  </tableColumns>
  <tableStyleInfo name="體重 Loss Tracker" showFirstColumn="0" showLastColumn="0" showRowStripes="1" showColumnStripes="0"/>
  <extLst>
    <ext xmlns:x14="http://schemas.microsoft.com/office/spreadsheetml/2009/9/main" uri="{504A1905-F514-4f6f-8877-14C23A59335A}">
      <x14:table altText="BMI 表格" altTextSummary="計算不同的 BMI 類別；例如體重過輕、標準重量、體重過重、肥胖等級，以及每一類別的低標和高標。"/>
    </ext>
  </extLst>
</table>
</file>

<file path=xl/theme/theme1.xml><?xml version="1.0" encoding="utf-8"?>
<a:theme xmlns:a="http://schemas.openxmlformats.org/drawingml/2006/main" name="Spring">
  <a:themeElements>
    <a:clrScheme name="體重 Loss Tracker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7B0B8"/>
      </a:accent1>
      <a:accent2>
        <a:srgbClr val="FF6B6B"/>
      </a:accent2>
      <a:accent3>
        <a:srgbClr val="556270"/>
      </a:accent3>
      <a:accent4>
        <a:srgbClr val="81B63C"/>
      </a:accent4>
      <a:accent5>
        <a:srgbClr val="ED932C"/>
      </a:accent5>
      <a:accent6>
        <a:srgbClr val="A0729D"/>
      </a:accent6>
      <a:hlink>
        <a:srgbClr val="39ADDC"/>
      </a:hlink>
      <a:folHlink>
        <a:srgbClr val="895EA7"/>
      </a:folHlink>
    </a:clrScheme>
    <a:fontScheme name="體重 Loss Track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Spring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lumMod val="110000"/>
              </a:schemeClr>
            </a:gs>
            <a:gs pos="100000">
              <a:schemeClr val="phClr">
                <a:tint val="100000"/>
                <a:shade val="85000"/>
                <a:lumMod val="80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7000"/>
                <a:satMod val="100000"/>
                <a:lumMod val="110000"/>
              </a:schemeClr>
            </a:gs>
            <a:gs pos="100000">
              <a:schemeClr val="phClr">
                <a:shade val="85000"/>
                <a:lumMod val="80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8575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88900" dist="38100" dir="5400000" algn="ctr" rotWithShape="0">
              <a:srgbClr val="000000">
                <a:alpha val="65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5400000"/>
            </a:lightRig>
          </a:scene3d>
          <a:sp3d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100000"/>
                <a:hueMod val="100000"/>
                <a:satMod val="106000"/>
                <a:lumMod val="100000"/>
              </a:schemeClr>
            </a:gs>
            <a:gs pos="88000">
              <a:schemeClr val="phClr">
                <a:tint val="90000"/>
                <a:shade val="68000"/>
                <a:hueMod val="100000"/>
                <a:satMod val="114000"/>
                <a:lumMod val="74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94000"/>
                <a:shade val="100000"/>
                <a:hueMod val="100000"/>
                <a:satMod val="118000"/>
                <a:lumMod val="100000"/>
              </a:schemeClr>
            </a:gs>
            <a:gs pos="100000">
              <a:schemeClr val="phClr">
                <a:tint val="98000"/>
                <a:shade val="68000"/>
                <a:hueMod val="100000"/>
                <a:satMod val="118000"/>
                <a:lumMod val="82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6"/>
    <pageSetUpPr autoPageBreaks="0" fitToPage="1"/>
  </sheetPr>
  <dimension ref="B1:K42"/>
  <sheetViews>
    <sheetView showGridLines="0" tabSelected="1" zoomScaleNormal="100" workbookViewId="0"/>
  </sheetViews>
  <sheetFormatPr defaultRowHeight="12.75"/>
  <cols>
    <col min="1" max="1" width="4.125" customWidth="1"/>
    <col min="2" max="2" width="19.875" customWidth="1"/>
    <col min="3" max="3" width="12.875" customWidth="1"/>
    <col min="4" max="4" width="8.875" customWidth="1"/>
    <col min="5" max="5" width="10.625" customWidth="1"/>
    <col min="6" max="6" width="5.25" customWidth="1"/>
    <col min="7" max="7" width="10.625" bestFit="1" customWidth="1"/>
    <col min="8" max="8" width="7.25" customWidth="1"/>
    <col min="9" max="9" width="8.5" customWidth="1"/>
    <col min="10" max="10" width="10.25" customWidth="1"/>
    <col min="11" max="11" width="20" customWidth="1"/>
  </cols>
  <sheetData>
    <row r="1" spans="2:11" s="6" customFormat="1" ht="13.5" customHeight="1"/>
    <row r="2" spans="2:11" s="6" customFormat="1" ht="13.5" customHeight="1"/>
    <row r="3" spans="2:11" s="6" customFormat="1" ht="13.5" customHeight="1"/>
    <row r="5" spans="2:11" ht="21" customHeight="1" thickBot="1">
      <c r="B5" s="43" t="s">
        <v>4</v>
      </c>
      <c r="C5" s="43"/>
      <c r="D5" s="43"/>
      <c r="E5" s="43"/>
      <c r="F5" s="17"/>
      <c r="G5" s="27" t="s">
        <v>5</v>
      </c>
      <c r="H5" s="24"/>
      <c r="I5" s="24"/>
      <c r="J5" s="23"/>
      <c r="K5" s="23"/>
    </row>
    <row r="6" spans="2:11" ht="13.5" customHeight="1" thickTop="1">
      <c r="J6" s="40">
        <f>達成百分比</f>
        <v>0.36666666666666664</v>
      </c>
      <c r="K6" s="40"/>
    </row>
    <row r="7" spans="2:11" ht="16.5" customHeight="1">
      <c r="B7" s="28" t="s">
        <v>6</v>
      </c>
      <c r="C7" s="29" t="s">
        <v>7</v>
      </c>
      <c r="D7" s="29" t="s">
        <v>8</v>
      </c>
      <c r="E7" s="13"/>
      <c r="J7" s="41"/>
      <c r="K7" s="41"/>
    </row>
    <row r="8" spans="2:11" ht="19.5" customHeight="1">
      <c r="B8" s="18">
        <v>41061</v>
      </c>
      <c r="C8" s="19">
        <v>94.5</v>
      </c>
      <c r="D8" s="25">
        <v>1</v>
      </c>
      <c r="E8" s="26">
        <v>78</v>
      </c>
      <c r="J8" s="41"/>
      <c r="K8" s="41"/>
    </row>
    <row r="9" spans="2:11" ht="9" customHeight="1">
      <c r="J9" s="41"/>
      <c r="K9" s="41"/>
    </row>
    <row r="10" spans="2:11" ht="12.75" customHeight="1">
      <c r="B10" s="45" t="s">
        <v>9</v>
      </c>
      <c r="C10" s="45"/>
      <c r="D10" s="15" t="s">
        <v>0</v>
      </c>
      <c r="J10" s="44" t="str">
        <f>IF(J6&gt;=1,"恭喜！","的目標已達到！")</f>
        <v>的目標已達到！</v>
      </c>
      <c r="K10" s="44"/>
    </row>
    <row r="11" spans="2:11" ht="24.75">
      <c r="B11" s="14">
        <f>(D8*100+E8)</f>
        <v>178</v>
      </c>
      <c r="D11" s="14">
        <f>(體重/0.45/(身高/2.54)^2)*703</f>
        <v>30.060904809998743</v>
      </c>
    </row>
    <row r="12" spans="2:11" ht="9" customHeight="1"/>
    <row r="13" spans="2:11">
      <c r="B13" s="29" t="s">
        <v>10</v>
      </c>
      <c r="C13" s="46" t="s">
        <v>11</v>
      </c>
      <c r="D13" s="47"/>
      <c r="E13" s="13"/>
    </row>
    <row r="14" spans="2:11" ht="18">
      <c r="B14" s="20">
        <v>81</v>
      </c>
      <c r="C14" s="21">
        <v>8</v>
      </c>
      <c r="D14" s="38" t="s">
        <v>39</v>
      </c>
      <c r="E14" s="39"/>
    </row>
    <row r="15" spans="2:11" ht="9" customHeight="1"/>
    <row r="16" spans="2:11" ht="14.25">
      <c r="B16" s="30" t="s">
        <v>12</v>
      </c>
      <c r="C16" s="31"/>
      <c r="D16" s="42" t="s">
        <v>13</v>
      </c>
      <c r="E16" s="42"/>
    </row>
    <row r="17" spans="2:11" ht="24.75">
      <c r="B17" s="37">
        <f>B8+D17</f>
        <v>41117</v>
      </c>
      <c r="C17" s="37"/>
      <c r="D17" s="14">
        <f>C14*LOOKUP(D14,{"days","months","weeks"},{1,30,7})</f>
        <v>56</v>
      </c>
      <c r="F17" s="2" t="s">
        <v>1</v>
      </c>
      <c r="G17" s="2" t="s">
        <v>2</v>
      </c>
    </row>
    <row r="18" spans="2:11">
      <c r="F18" s="3">
        <f ca="1">列印區域</f>
        <v>41061</v>
      </c>
      <c r="G18" s="4">
        <f>(體重/0.45-目標體重/0.45)</f>
        <v>30</v>
      </c>
    </row>
    <row r="19" spans="2:11">
      <c r="F19" s="3">
        <f>目標日期</f>
        <v>41117</v>
      </c>
      <c r="G19" s="5">
        <f>((體重/0.45-目標體重/0.45)-(LastWeight/0.45-目標體重/0.45))/(體重/0.45-目標體重/0.45)</f>
        <v>0.36666666666666664</v>
      </c>
    </row>
    <row r="20" spans="2:11" ht="21" customHeight="1" thickBot="1">
      <c r="B20" s="32" t="s">
        <v>14</v>
      </c>
      <c r="C20" s="16"/>
      <c r="D20" s="16"/>
      <c r="E20" s="16"/>
      <c r="F20" s="16"/>
      <c r="G20" s="16"/>
      <c r="H20" s="16"/>
      <c r="I20" s="17"/>
      <c r="J20" s="17"/>
      <c r="K20" s="17"/>
    </row>
    <row r="21" spans="2:11" ht="13.5" thickTop="1"/>
    <row r="30" spans="2:11" ht="21" customHeight="1" thickBot="1">
      <c r="B30" s="32" t="s">
        <v>15</v>
      </c>
      <c r="C30" s="16"/>
      <c r="D30" s="16"/>
      <c r="E30" s="16"/>
      <c r="F30" s="16"/>
      <c r="G30" s="16"/>
      <c r="H30" s="16"/>
      <c r="I30" s="17"/>
      <c r="J30" s="17"/>
      <c r="K30" s="17"/>
    </row>
    <row r="31" spans="2:11" ht="13.5" thickTop="1"/>
    <row r="34" spans="2:11">
      <c r="B34" s="2" t="str">
        <f>TEXT(C34/SUM($C$34:$C$38),"0%")&amp;" "&amp;資料[[#Headers],[蛋白質]]</f>
        <v>13% 蛋白質</v>
      </c>
      <c r="C34" s="2">
        <f>SUM(資料[蛋白質])</f>
        <v>915</v>
      </c>
      <c r="D34" s="2"/>
      <c r="E34" s="2"/>
    </row>
    <row r="35" spans="2:11">
      <c r="B35" s="2" t="str">
        <f>TEXT(C35/SUM($C$34:$C$38),"0%")&amp;" "&amp;資料[[#Headers],[碳水化合物]]</f>
        <v>51% 碳水化合物</v>
      </c>
      <c r="C35" s="2">
        <f>SUM(資料[碳水化合物])</f>
        <v>3460</v>
      </c>
      <c r="D35" s="2"/>
      <c r="E35" s="2"/>
    </row>
    <row r="36" spans="2:11">
      <c r="B36" s="2" t="str">
        <f>TEXT(C36/SUM($C$34:$C$38),"0%")&amp;" "&amp;資料[[#Headers],[脂肪]]</f>
        <v>11% 脂肪</v>
      </c>
      <c r="C36" s="2">
        <f>SUM(資料[脂肪])</f>
        <v>745</v>
      </c>
      <c r="D36" s="2"/>
      <c r="E36" s="2"/>
    </row>
    <row r="37" spans="2:11">
      <c r="B37" s="2" t="str">
        <f>TEXT(C37/SUM($C$34:$C$38),"0%")&amp;" "&amp;資料[[#Headers],[糖類]]</f>
        <v>10% 糖類</v>
      </c>
      <c r="C37" s="2">
        <f>SUM(資料[糖類])</f>
        <v>675</v>
      </c>
      <c r="D37" s="2"/>
      <c r="E37" s="2"/>
    </row>
    <row r="38" spans="2:11">
      <c r="B38" s="2" t="str">
        <f>TEXT(C38/SUM($C$34:$C$38),"0%")&amp;" "&amp;資料[[#Headers],[水 (盎司)]]</f>
        <v>15% 水 (盎司)</v>
      </c>
      <c r="C38" s="2">
        <f>SUM(資料[水 (盎司)])</f>
        <v>1018</v>
      </c>
      <c r="D38" s="2"/>
      <c r="E38" s="2"/>
    </row>
    <row r="41" spans="2:11" ht="13.5" thickBot="1">
      <c r="B41" s="16" t="s">
        <v>3</v>
      </c>
      <c r="C41" s="16"/>
      <c r="D41" s="16"/>
      <c r="E41" s="16"/>
      <c r="F41" s="16"/>
      <c r="G41" s="16"/>
      <c r="H41" s="16"/>
      <c r="I41" s="17"/>
      <c r="J41" s="17"/>
      <c r="K41" s="17"/>
    </row>
    <row r="42" spans="2:11" ht="13.5" thickTop="1"/>
  </sheetData>
  <mergeCells count="8">
    <mergeCell ref="B17:C17"/>
    <mergeCell ref="D14:E14"/>
    <mergeCell ref="J6:K9"/>
    <mergeCell ref="D16:E16"/>
    <mergeCell ref="B5:E5"/>
    <mergeCell ref="J10:K10"/>
    <mergeCell ref="B10:C10"/>
    <mergeCell ref="C13:D13"/>
  </mergeCells>
  <phoneticPr fontId="13" type="noConversion"/>
  <dataValidations count="3">
    <dataValidation type="list" allowBlank="1" showInputMessage="1" sqref="C14">
      <formula1>"1,2,3,4,5,6,7,8,9,10,11,12"</formula1>
    </dataValidation>
    <dataValidation type="list" allowBlank="1" showInputMessage="1" sqref="D14:E14">
      <formula1>"天, 週, 月"</formula1>
    </dataValidation>
    <dataValidation allowBlank="1" showInputMessage="1" sqref="B14"/>
  </dataValidations>
  <printOptions horizontalCentered="1"/>
  <pageMargins left="0.25" right="0.25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英吋微調按鈕">
              <controlPr defaultSize="0" print="0" autoPict="0" altText="在儲存格 D8 中以英呎為單位增加或降低高度。">
                <anchor moveWithCells="1" sizeWithCells="1">
                  <from>
                    <xdr:col>3</xdr:col>
                    <xdr:colOff>9525</xdr:colOff>
                    <xdr:row>7</xdr:row>
                    <xdr:rowOff>28575</xdr:rowOff>
                  </from>
                  <to>
                    <xdr:col>3</xdr:col>
                    <xdr:colOff>114300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英呎微調按鈕">
              <controlPr defaultSize="0" print="0" autoPict="0" altText="在儲存格 E8 中以英吋為單位增加或降低高度。">
                <anchor moveWithCells="1" sizeWithCells="1">
                  <from>
                    <xdr:col>4</xdr:col>
                    <xdr:colOff>9525</xdr:colOff>
                    <xdr:row>7</xdr:row>
                    <xdr:rowOff>28575</xdr:rowOff>
                  </from>
                  <to>
                    <xdr:col>4</xdr:col>
                    <xdr:colOff>104775</xdr:colOff>
                    <xdr:row>7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M21"/>
  <sheetViews>
    <sheetView showGridLines="0" zoomScaleNormal="100" workbookViewId="0"/>
  </sheetViews>
  <sheetFormatPr defaultRowHeight="20.25" customHeight="1"/>
  <cols>
    <col min="1" max="1" width="4.125" style="1" customWidth="1"/>
    <col min="2" max="2" width="12.375" style="1" customWidth="1"/>
    <col min="3" max="3" width="10.5" style="1" customWidth="1"/>
    <col min="4" max="4" width="20.25" style="1" customWidth="1"/>
    <col min="5" max="5" width="11" style="1" customWidth="1"/>
    <col min="6" max="6" width="19" style="1" customWidth="1"/>
    <col min="7" max="7" width="7.625" style="1" customWidth="1"/>
    <col min="8" max="8" width="10.25" style="1" customWidth="1"/>
    <col min="9" max="9" width="13" style="1" customWidth="1"/>
    <col min="10" max="10" width="15" style="1" customWidth="1"/>
    <col min="11" max="11" width="16" style="1" customWidth="1"/>
    <col min="12" max="12" width="17" style="1" customWidth="1"/>
    <col min="13" max="13" width="18.625" style="1" customWidth="1"/>
    <col min="14" max="16384" width="9" style="1"/>
  </cols>
  <sheetData>
    <row r="1" spans="2:13" s="6" customFormat="1" ht="13.5" customHeight="1"/>
    <row r="2" spans="2:13" s="6" customFormat="1" ht="13.5" customHeight="1"/>
    <row r="3" spans="2:13" s="6" customFormat="1" ht="13.5" customHeight="1"/>
    <row r="5" spans="2:13" ht="20.25" customHeight="1">
      <c r="E5" s="48" t="s">
        <v>16</v>
      </c>
      <c r="F5" s="49"/>
      <c r="G5" s="49"/>
      <c r="H5" s="49"/>
      <c r="I5" s="49"/>
      <c r="J5" s="50" t="s">
        <v>17</v>
      </c>
      <c r="K5" s="51"/>
      <c r="L5" s="51"/>
      <c r="M5" s="52"/>
    </row>
    <row r="6" spans="2:13" ht="20.25" customHeight="1">
      <c r="B6" s="33" t="s">
        <v>18</v>
      </c>
      <c r="C6" s="33" t="s">
        <v>19</v>
      </c>
      <c r="D6" s="33" t="s">
        <v>20</v>
      </c>
      <c r="E6" s="34" t="s">
        <v>21</v>
      </c>
      <c r="F6" s="34" t="s">
        <v>22</v>
      </c>
      <c r="G6" s="34" t="s">
        <v>23</v>
      </c>
      <c r="H6" s="34" t="s">
        <v>24</v>
      </c>
      <c r="I6" s="34" t="s">
        <v>25</v>
      </c>
      <c r="J6" s="35" t="s">
        <v>26</v>
      </c>
      <c r="K6" s="35" t="s">
        <v>27</v>
      </c>
      <c r="L6" s="35" t="s">
        <v>28</v>
      </c>
      <c r="M6" s="35" t="s">
        <v>29</v>
      </c>
    </row>
    <row r="7" spans="2:13" ht="20.25" customHeight="1">
      <c r="B7" s="11">
        <v>41061</v>
      </c>
      <c r="C7" s="12">
        <v>92.25</v>
      </c>
      <c r="D7" s="12">
        <v>1500</v>
      </c>
      <c r="E7" s="10">
        <v>50</v>
      </c>
      <c r="F7" s="10">
        <v>200</v>
      </c>
      <c r="G7" s="10">
        <v>20</v>
      </c>
      <c r="H7" s="10">
        <v>50</v>
      </c>
      <c r="I7" s="10">
        <v>50</v>
      </c>
      <c r="J7" s="9">
        <v>125</v>
      </c>
      <c r="K7" s="9">
        <v>75</v>
      </c>
      <c r="L7" s="9">
        <v>65</v>
      </c>
      <c r="M7" s="9">
        <v>10</v>
      </c>
    </row>
    <row r="8" spans="2:13" ht="20.25" customHeight="1">
      <c r="B8" s="11">
        <v>41062</v>
      </c>
      <c r="C8" s="12">
        <v>91.35</v>
      </c>
      <c r="D8" s="12">
        <v>2000</v>
      </c>
      <c r="E8" s="10">
        <v>60</v>
      </c>
      <c r="F8" s="10">
        <v>200</v>
      </c>
      <c r="G8" s="10">
        <v>40</v>
      </c>
      <c r="H8" s="10">
        <v>40</v>
      </c>
      <c r="I8" s="10">
        <v>64</v>
      </c>
      <c r="J8" s="9">
        <v>125</v>
      </c>
      <c r="K8" s="9">
        <v>75</v>
      </c>
      <c r="L8" s="9">
        <v>63</v>
      </c>
      <c r="M8" s="9">
        <v>10</v>
      </c>
    </row>
    <row r="9" spans="2:13" ht="20.25" customHeight="1">
      <c r="B9" s="11">
        <v>41063</v>
      </c>
      <c r="C9" s="12">
        <v>90.9</v>
      </c>
      <c r="D9" s="12">
        <v>2000</v>
      </c>
      <c r="E9" s="10">
        <v>55</v>
      </c>
      <c r="F9" s="10">
        <v>220</v>
      </c>
      <c r="G9" s="10">
        <v>25</v>
      </c>
      <c r="H9" s="10">
        <v>35</v>
      </c>
      <c r="I9" s="10">
        <v>64</v>
      </c>
      <c r="J9" s="9">
        <v>124</v>
      </c>
      <c r="K9" s="9">
        <v>75</v>
      </c>
      <c r="L9" s="9">
        <v>65</v>
      </c>
      <c r="M9" s="9">
        <v>10</v>
      </c>
    </row>
    <row r="10" spans="2:13" ht="20.25" customHeight="1">
      <c r="B10" s="11">
        <v>41064</v>
      </c>
      <c r="C10" s="12">
        <v>90.9</v>
      </c>
      <c r="D10" s="12">
        <v>2000</v>
      </c>
      <c r="E10" s="10">
        <v>55</v>
      </c>
      <c r="F10" s="10">
        <v>260</v>
      </c>
      <c r="G10" s="10">
        <v>45</v>
      </c>
      <c r="H10" s="10">
        <v>45</v>
      </c>
      <c r="I10" s="10">
        <v>55</v>
      </c>
      <c r="J10" s="9">
        <v>135</v>
      </c>
      <c r="K10" s="9">
        <v>70</v>
      </c>
      <c r="L10" s="9">
        <v>60</v>
      </c>
      <c r="M10" s="9">
        <v>10</v>
      </c>
    </row>
    <row r="11" spans="2:13" ht="20.25" customHeight="1">
      <c r="B11" s="11">
        <v>41065</v>
      </c>
      <c r="C11" s="12">
        <v>90.45</v>
      </c>
      <c r="D11" s="12">
        <v>1500</v>
      </c>
      <c r="E11" s="10">
        <v>60</v>
      </c>
      <c r="F11" s="10">
        <v>250</v>
      </c>
      <c r="G11" s="10">
        <v>70</v>
      </c>
      <c r="H11" s="10">
        <v>35</v>
      </c>
      <c r="I11" s="10">
        <v>100</v>
      </c>
      <c r="J11" s="9">
        <v>130</v>
      </c>
      <c r="K11" s="9">
        <v>75</v>
      </c>
      <c r="L11" s="9">
        <v>60</v>
      </c>
      <c r="M11" s="9">
        <v>10</v>
      </c>
    </row>
    <row r="12" spans="2:13" ht="20.25" customHeight="1">
      <c r="B12" s="11">
        <v>41066</v>
      </c>
      <c r="C12" s="12">
        <v>90</v>
      </c>
      <c r="D12" s="12">
        <v>1400</v>
      </c>
      <c r="E12" s="10">
        <v>50</v>
      </c>
      <c r="F12" s="10">
        <v>195</v>
      </c>
      <c r="G12" s="10">
        <v>45</v>
      </c>
      <c r="H12" s="10">
        <v>40</v>
      </c>
      <c r="I12" s="10">
        <v>90</v>
      </c>
      <c r="J12" s="9">
        <v>120</v>
      </c>
      <c r="K12" s="9">
        <v>75</v>
      </c>
      <c r="L12" s="9">
        <v>65</v>
      </c>
      <c r="M12" s="9">
        <v>10</v>
      </c>
    </row>
    <row r="13" spans="2:13" ht="20.25" customHeight="1">
      <c r="B13" s="11">
        <v>41067</v>
      </c>
      <c r="C13" s="12">
        <v>90.9</v>
      </c>
      <c r="D13" s="12">
        <v>2000</v>
      </c>
      <c r="E13" s="10">
        <v>45</v>
      </c>
      <c r="F13" s="10">
        <v>185</v>
      </c>
      <c r="G13" s="10">
        <v>75</v>
      </c>
      <c r="H13" s="10">
        <v>50</v>
      </c>
      <c r="I13" s="10">
        <v>65</v>
      </c>
      <c r="J13" s="9">
        <v>120</v>
      </c>
      <c r="K13" s="9">
        <v>75</v>
      </c>
      <c r="L13" s="9">
        <v>65</v>
      </c>
      <c r="M13" s="9">
        <v>10</v>
      </c>
    </row>
    <row r="14" spans="2:13" ht="20.25" customHeight="1">
      <c r="B14" s="11">
        <v>41068</v>
      </c>
      <c r="C14" s="12">
        <v>90</v>
      </c>
      <c r="D14" s="12">
        <v>1100</v>
      </c>
      <c r="E14" s="10">
        <v>60</v>
      </c>
      <c r="F14" s="10">
        <v>250</v>
      </c>
      <c r="G14" s="10">
        <v>75</v>
      </c>
      <c r="H14" s="10">
        <v>50</v>
      </c>
      <c r="I14" s="10">
        <v>60</v>
      </c>
      <c r="J14" s="9">
        <v>130</v>
      </c>
      <c r="K14" s="9">
        <v>70</v>
      </c>
      <c r="L14" s="9">
        <v>65</v>
      </c>
      <c r="M14" s="9">
        <v>10</v>
      </c>
    </row>
    <row r="15" spans="2:13" ht="20.25" customHeight="1">
      <c r="B15" s="11">
        <v>41069</v>
      </c>
      <c r="C15" s="12">
        <v>89.55</v>
      </c>
      <c r="D15" s="12">
        <v>1100</v>
      </c>
      <c r="E15" s="10">
        <v>80</v>
      </c>
      <c r="F15" s="10">
        <v>280</v>
      </c>
      <c r="G15" s="10">
        <v>40</v>
      </c>
      <c r="H15" s="10">
        <v>50</v>
      </c>
      <c r="I15" s="10">
        <v>100</v>
      </c>
      <c r="J15" s="9">
        <v>130</v>
      </c>
      <c r="K15" s="9">
        <v>75</v>
      </c>
      <c r="L15" s="9">
        <v>65</v>
      </c>
      <c r="M15" s="9">
        <v>10</v>
      </c>
    </row>
    <row r="16" spans="2:13" ht="20.25" customHeight="1">
      <c r="B16" s="11">
        <v>41070</v>
      </c>
      <c r="C16" s="12">
        <v>88.65</v>
      </c>
      <c r="D16" s="12">
        <v>1800</v>
      </c>
      <c r="E16" s="10">
        <v>65</v>
      </c>
      <c r="F16" s="10">
        <v>185</v>
      </c>
      <c r="G16" s="10">
        <v>60</v>
      </c>
      <c r="H16" s="10">
        <v>25</v>
      </c>
      <c r="I16" s="10">
        <v>45</v>
      </c>
      <c r="J16" s="9">
        <v>130</v>
      </c>
      <c r="K16" s="9">
        <v>75</v>
      </c>
      <c r="L16" s="9">
        <v>60</v>
      </c>
      <c r="M16" s="9">
        <v>10</v>
      </c>
    </row>
    <row r="17" spans="2:13" ht="20.25" customHeight="1">
      <c r="B17" s="11">
        <v>41071</v>
      </c>
      <c r="C17" s="12">
        <v>87.75</v>
      </c>
      <c r="D17" s="12">
        <v>2000</v>
      </c>
      <c r="E17" s="10">
        <v>75</v>
      </c>
      <c r="F17" s="10">
        <v>240</v>
      </c>
      <c r="G17" s="10">
        <v>65</v>
      </c>
      <c r="H17" s="10">
        <v>65</v>
      </c>
      <c r="I17" s="10">
        <v>90</v>
      </c>
      <c r="J17" s="9">
        <v>125</v>
      </c>
      <c r="K17" s="9">
        <v>75</v>
      </c>
      <c r="L17" s="9">
        <v>55</v>
      </c>
      <c r="M17" s="9">
        <v>10</v>
      </c>
    </row>
    <row r="18" spans="2:13" ht="20.25" customHeight="1">
      <c r="B18" s="11">
        <v>41072</v>
      </c>
      <c r="C18" s="12">
        <v>88.2</v>
      </c>
      <c r="D18" s="12">
        <v>2000</v>
      </c>
      <c r="E18" s="10">
        <v>60</v>
      </c>
      <c r="F18" s="10">
        <v>290</v>
      </c>
      <c r="G18" s="10">
        <v>60</v>
      </c>
      <c r="H18" s="10">
        <v>50</v>
      </c>
      <c r="I18" s="10">
        <v>50</v>
      </c>
      <c r="J18" s="9">
        <v>130</v>
      </c>
      <c r="K18" s="9">
        <v>75</v>
      </c>
      <c r="L18" s="9">
        <v>65</v>
      </c>
      <c r="M18" s="9">
        <v>10</v>
      </c>
    </row>
    <row r="19" spans="2:13" ht="20.25" customHeight="1">
      <c r="B19" s="11">
        <v>41073</v>
      </c>
      <c r="C19" s="12">
        <v>87.3</v>
      </c>
      <c r="D19" s="12">
        <v>1300</v>
      </c>
      <c r="E19" s="10">
        <v>75</v>
      </c>
      <c r="F19" s="10">
        <v>245</v>
      </c>
      <c r="G19" s="10">
        <v>75</v>
      </c>
      <c r="H19" s="10">
        <v>30</v>
      </c>
      <c r="I19" s="10">
        <v>55</v>
      </c>
      <c r="J19" s="9">
        <v>120</v>
      </c>
      <c r="K19" s="9">
        <v>75</v>
      </c>
      <c r="L19" s="9">
        <v>60</v>
      </c>
      <c r="M19" s="9">
        <v>10</v>
      </c>
    </row>
    <row r="20" spans="2:13" ht="20.25" customHeight="1">
      <c r="B20" s="11">
        <v>41074</v>
      </c>
      <c r="C20" s="12">
        <v>86.4</v>
      </c>
      <c r="D20" s="12">
        <v>1100</v>
      </c>
      <c r="E20" s="10">
        <v>65</v>
      </c>
      <c r="F20" s="10">
        <v>275</v>
      </c>
      <c r="G20" s="10">
        <v>25</v>
      </c>
      <c r="H20" s="10">
        <v>35</v>
      </c>
      <c r="I20" s="10">
        <v>75</v>
      </c>
      <c r="J20" s="9">
        <v>125</v>
      </c>
      <c r="K20" s="9">
        <v>75</v>
      </c>
      <c r="L20" s="9">
        <v>60</v>
      </c>
      <c r="M20" s="9">
        <v>10</v>
      </c>
    </row>
    <row r="21" spans="2:13" ht="20.25" customHeight="1">
      <c r="B21" s="11">
        <v>41075</v>
      </c>
      <c r="C21" s="12">
        <v>89.55</v>
      </c>
      <c r="D21" s="12">
        <v>1200</v>
      </c>
      <c r="E21" s="10">
        <v>60</v>
      </c>
      <c r="F21" s="10">
        <v>185</v>
      </c>
      <c r="G21" s="10">
        <v>25</v>
      </c>
      <c r="H21" s="10">
        <v>75</v>
      </c>
      <c r="I21" s="10">
        <v>55</v>
      </c>
      <c r="J21" s="9">
        <v>130</v>
      </c>
      <c r="K21" s="9">
        <v>75</v>
      </c>
      <c r="L21" s="9">
        <v>55</v>
      </c>
      <c r="M21" s="9">
        <v>10</v>
      </c>
    </row>
  </sheetData>
  <mergeCells count="2">
    <mergeCell ref="E5:I5"/>
    <mergeCell ref="J5:M5"/>
  </mergeCells>
  <phoneticPr fontId="13" type="noConversion"/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5" tint="0.39997558519241921"/>
    <pageSetUpPr autoPageBreaks="0" fitToPage="1"/>
  </sheetPr>
  <dimension ref="B1:G14"/>
  <sheetViews>
    <sheetView showGridLines="0" zoomScaleNormal="100" workbookViewId="0"/>
  </sheetViews>
  <sheetFormatPr defaultRowHeight="20.25" customHeight="1"/>
  <cols>
    <col min="1" max="1" width="4.125" customWidth="1"/>
    <col min="2" max="2" width="19" customWidth="1"/>
    <col min="3" max="3" width="11.5" customWidth="1"/>
    <col min="4" max="4" width="12" customWidth="1"/>
  </cols>
  <sheetData>
    <row r="1" spans="2:7" s="6" customFormat="1" ht="13.5" customHeight="1"/>
    <row r="2" spans="2:7" s="6" customFormat="1" ht="13.5" customHeight="1"/>
    <row r="3" spans="2:7" s="6" customFormat="1" ht="13.5" customHeight="1"/>
    <row r="6" spans="2:7" ht="20.25" customHeight="1">
      <c r="B6" s="33" t="s">
        <v>30</v>
      </c>
      <c r="C6" s="34" t="s">
        <v>31</v>
      </c>
      <c r="D6" s="35" t="s">
        <v>32</v>
      </c>
    </row>
    <row r="7" spans="2:7" ht="20.25" customHeight="1">
      <c r="B7" s="36" t="s">
        <v>33</v>
      </c>
      <c r="C7" s="7">
        <v>0</v>
      </c>
      <c r="D7" s="8">
        <v>18.489999999999998</v>
      </c>
    </row>
    <row r="8" spans="2:7" ht="20.25" customHeight="1">
      <c r="B8" s="36" t="s">
        <v>34</v>
      </c>
      <c r="C8" s="7">
        <v>18.5</v>
      </c>
      <c r="D8" s="8">
        <v>24.99</v>
      </c>
    </row>
    <row r="9" spans="2:7" ht="20.25" customHeight="1">
      <c r="B9" s="36" t="s">
        <v>35</v>
      </c>
      <c r="C9" s="7">
        <v>25</v>
      </c>
      <c r="D9" s="8">
        <v>29.99</v>
      </c>
    </row>
    <row r="10" spans="2:7" ht="20.25" customHeight="1">
      <c r="B10" s="36" t="s">
        <v>36</v>
      </c>
      <c r="C10" s="7">
        <v>30</v>
      </c>
      <c r="D10" s="8">
        <v>34.99</v>
      </c>
    </row>
    <row r="11" spans="2:7" ht="20.25" customHeight="1">
      <c r="B11" s="36" t="s">
        <v>37</v>
      </c>
      <c r="C11" s="7">
        <v>35</v>
      </c>
      <c r="D11" s="8">
        <v>39.99</v>
      </c>
    </row>
    <row r="12" spans="2:7" ht="20.25" customHeight="1">
      <c r="B12" s="36" t="s">
        <v>38</v>
      </c>
      <c r="C12" s="7">
        <v>40</v>
      </c>
      <c r="D12" s="8"/>
    </row>
    <row r="13" spans="2:7" ht="20.25" customHeight="1">
      <c r="B13" s="53"/>
      <c r="C13" s="53"/>
      <c r="D13" s="53"/>
    </row>
    <row r="14" spans="2:7" ht="20.25" customHeight="1">
      <c r="G14" s="22"/>
    </row>
  </sheetData>
  <mergeCells count="1">
    <mergeCell ref="B13:D13"/>
  </mergeCells>
  <phoneticPr fontId="13" type="noConversion"/>
  <printOptions horizontalCentered="1"/>
  <pageMargins left="0.7" right="0.7" top="0.75" bottom="0.75" header="0.3" footer="0.3"/>
  <pageSetup fitToHeight="0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c66daf58-3c46-4c48-8560-c485e881f7f9" xsi:nil="true"/>
    <AssetExpire xmlns="c66daf58-3c46-4c48-8560-c485e881f7f9">2029-01-01T08:00:00+00:00</AssetExpire>
    <CampaignTagsTaxHTField0 xmlns="c66daf58-3c46-4c48-8560-c485e881f7f9">
      <Terms xmlns="http://schemas.microsoft.com/office/infopath/2007/PartnerControls"/>
    </CampaignTagsTaxHTField0>
    <IntlLangReviewDate xmlns="c66daf58-3c46-4c48-8560-c485e881f7f9" xsi:nil="true"/>
    <TPFriendlyName xmlns="c66daf58-3c46-4c48-8560-c485e881f7f9" xsi:nil="true"/>
    <IntlLangReview xmlns="c66daf58-3c46-4c48-8560-c485e881f7f9">false</IntlLangReview>
    <LocLastLocAttemptVersionLookup xmlns="c66daf58-3c46-4c48-8560-c485e881f7f9">848698</LocLastLocAttemptVersionLookup>
    <PolicheckWords xmlns="c66daf58-3c46-4c48-8560-c485e881f7f9" xsi:nil="true"/>
    <SubmitterId xmlns="c66daf58-3c46-4c48-8560-c485e881f7f9" xsi:nil="true"/>
    <AcquiredFrom xmlns="c66daf58-3c46-4c48-8560-c485e881f7f9">Internal MS</AcquiredFrom>
    <EditorialStatus xmlns="c66daf58-3c46-4c48-8560-c485e881f7f9">Complete</EditorialStatus>
    <Markets xmlns="c66daf58-3c46-4c48-8560-c485e881f7f9"/>
    <OriginAsset xmlns="c66daf58-3c46-4c48-8560-c485e881f7f9" xsi:nil="true"/>
    <AssetStart xmlns="c66daf58-3c46-4c48-8560-c485e881f7f9">2012-07-27T03:09:00+00:00</AssetStart>
    <FriendlyTitle xmlns="c66daf58-3c46-4c48-8560-c485e881f7f9" xsi:nil="true"/>
    <MarketSpecific xmlns="c66daf58-3c46-4c48-8560-c485e881f7f9">false</MarketSpecific>
    <TPNamespace xmlns="c66daf58-3c46-4c48-8560-c485e881f7f9" xsi:nil="true"/>
    <PublishStatusLookup xmlns="c66daf58-3c46-4c48-8560-c485e881f7f9">
      <Value>480557</Value>
    </PublishStatusLookup>
    <APAuthor xmlns="c66daf58-3c46-4c48-8560-c485e881f7f9">
      <UserInfo>
        <DisplayName>REDMOND\v-sa</DisplayName>
        <AccountId>2467</AccountId>
        <AccountType/>
      </UserInfo>
    </APAuthor>
    <TPCommandLine xmlns="c66daf58-3c46-4c48-8560-c485e881f7f9" xsi:nil="true"/>
    <IntlLangReviewer xmlns="c66daf58-3c46-4c48-8560-c485e881f7f9" xsi:nil="true"/>
    <OpenTemplate xmlns="c66daf58-3c46-4c48-8560-c485e881f7f9">true</OpenTemplate>
    <CSXSubmissionDate xmlns="c66daf58-3c46-4c48-8560-c485e881f7f9" xsi:nil="true"/>
    <TaxCatchAll xmlns="c66daf58-3c46-4c48-8560-c485e881f7f9"/>
    <Manager xmlns="c66daf58-3c46-4c48-8560-c485e881f7f9" xsi:nil="true"/>
    <NumericId xmlns="c66daf58-3c46-4c48-8560-c485e881f7f9" xsi:nil="true"/>
    <ParentAssetId xmlns="c66daf58-3c46-4c48-8560-c485e881f7f9" xsi:nil="true"/>
    <OriginalSourceMarket xmlns="c66daf58-3c46-4c48-8560-c485e881f7f9">english</OriginalSourceMarket>
    <ApprovalStatus xmlns="c66daf58-3c46-4c48-8560-c485e881f7f9">InProgress</ApprovalStatus>
    <TPComponent xmlns="c66daf58-3c46-4c48-8560-c485e881f7f9" xsi:nil="true"/>
    <EditorialTags xmlns="c66daf58-3c46-4c48-8560-c485e881f7f9" xsi:nil="true"/>
    <TPExecutable xmlns="c66daf58-3c46-4c48-8560-c485e881f7f9" xsi:nil="true"/>
    <TPLaunchHelpLink xmlns="c66daf58-3c46-4c48-8560-c485e881f7f9" xsi:nil="true"/>
    <LocComments xmlns="c66daf58-3c46-4c48-8560-c485e881f7f9" xsi:nil="true"/>
    <LocRecommendedHandoff xmlns="c66daf58-3c46-4c48-8560-c485e881f7f9" xsi:nil="true"/>
    <SourceTitle xmlns="c66daf58-3c46-4c48-8560-c485e881f7f9" xsi:nil="true"/>
    <CSXUpdate xmlns="c66daf58-3c46-4c48-8560-c485e881f7f9">false</CSXUpdate>
    <IntlLocPriority xmlns="c66daf58-3c46-4c48-8560-c485e881f7f9" xsi:nil="true"/>
    <UAProjectedTotalWords xmlns="c66daf58-3c46-4c48-8560-c485e881f7f9" xsi:nil="true"/>
    <AssetType xmlns="c66daf58-3c46-4c48-8560-c485e881f7f9">TP</AssetType>
    <MachineTranslated xmlns="c66daf58-3c46-4c48-8560-c485e881f7f9">false</MachineTranslated>
    <OutputCachingOn xmlns="c66daf58-3c46-4c48-8560-c485e881f7f9">false</OutputCachingOn>
    <TemplateStatus xmlns="c66daf58-3c46-4c48-8560-c485e881f7f9">Complete</TemplateStatus>
    <IsSearchable xmlns="c66daf58-3c46-4c48-8560-c485e881f7f9">true</IsSearchable>
    <ContentItem xmlns="c66daf58-3c46-4c48-8560-c485e881f7f9" xsi:nil="true"/>
    <HandoffToMSDN xmlns="c66daf58-3c46-4c48-8560-c485e881f7f9" xsi:nil="true"/>
    <ShowIn xmlns="c66daf58-3c46-4c48-8560-c485e881f7f9">Show everywhere</ShowIn>
    <ThumbnailAssetId xmlns="c66daf58-3c46-4c48-8560-c485e881f7f9" xsi:nil="true"/>
    <UALocComments xmlns="c66daf58-3c46-4c48-8560-c485e881f7f9" xsi:nil="true"/>
    <UALocRecommendation xmlns="c66daf58-3c46-4c48-8560-c485e881f7f9">Localize</UALocRecommendation>
    <LastModifiedDateTime xmlns="c66daf58-3c46-4c48-8560-c485e881f7f9" xsi:nil="true"/>
    <LegacyData xmlns="c66daf58-3c46-4c48-8560-c485e881f7f9" xsi:nil="true"/>
    <LocManualTestRequired xmlns="c66daf58-3c46-4c48-8560-c485e881f7f9">false</LocManualTestRequired>
    <LocMarketGroupTiers2 xmlns="c66daf58-3c46-4c48-8560-c485e881f7f9" xsi:nil="true"/>
    <ClipArtFilename xmlns="c66daf58-3c46-4c48-8560-c485e881f7f9" xsi:nil="true"/>
    <TPApplication xmlns="c66daf58-3c46-4c48-8560-c485e881f7f9" xsi:nil="true"/>
    <CSXHash xmlns="c66daf58-3c46-4c48-8560-c485e881f7f9" xsi:nil="true"/>
    <DirectSourceMarket xmlns="c66daf58-3c46-4c48-8560-c485e881f7f9">english</DirectSourceMarket>
    <PrimaryImageGen xmlns="c66daf58-3c46-4c48-8560-c485e881f7f9">false</PrimaryImageGen>
    <PlannedPubDate xmlns="c66daf58-3c46-4c48-8560-c485e881f7f9" xsi:nil="true"/>
    <CSXSubmissionMarket xmlns="c66daf58-3c46-4c48-8560-c485e881f7f9" xsi:nil="true"/>
    <Downloads xmlns="c66daf58-3c46-4c48-8560-c485e881f7f9">0</Downloads>
    <ArtSampleDocs xmlns="c66daf58-3c46-4c48-8560-c485e881f7f9" xsi:nil="true"/>
    <TrustLevel xmlns="c66daf58-3c46-4c48-8560-c485e881f7f9">1 Microsoft Managed Content</TrustLevel>
    <BlockPublish xmlns="c66daf58-3c46-4c48-8560-c485e881f7f9">false</BlockPublish>
    <TPLaunchHelpLinkType xmlns="c66daf58-3c46-4c48-8560-c485e881f7f9">Template</TPLaunchHelpLinkType>
    <LocalizationTagsTaxHTField0 xmlns="c66daf58-3c46-4c48-8560-c485e881f7f9">
      <Terms xmlns="http://schemas.microsoft.com/office/infopath/2007/PartnerControls"/>
    </LocalizationTagsTaxHTField0>
    <BusinessGroup xmlns="c66daf58-3c46-4c48-8560-c485e881f7f9" xsi:nil="true"/>
    <Providers xmlns="c66daf58-3c46-4c48-8560-c485e881f7f9" xsi:nil="true"/>
    <TemplateTemplateType xmlns="c66daf58-3c46-4c48-8560-c485e881f7f9">Excel 2007 Default</TemplateTemplateType>
    <TimesCloned xmlns="c66daf58-3c46-4c48-8560-c485e881f7f9" xsi:nil="true"/>
    <TPAppVersion xmlns="c66daf58-3c46-4c48-8560-c485e881f7f9" xsi:nil="true"/>
    <VoteCount xmlns="c66daf58-3c46-4c48-8560-c485e881f7f9" xsi:nil="true"/>
    <AverageRating xmlns="c66daf58-3c46-4c48-8560-c485e881f7f9" xsi:nil="true"/>
    <FeatureTagsTaxHTField0 xmlns="c66daf58-3c46-4c48-8560-c485e881f7f9">
      <Terms xmlns="http://schemas.microsoft.com/office/infopath/2007/PartnerControls"/>
    </FeatureTagsTaxHTField0>
    <Provider xmlns="c66daf58-3c46-4c48-8560-c485e881f7f9" xsi:nil="true"/>
    <UACurrentWords xmlns="c66daf58-3c46-4c48-8560-c485e881f7f9" xsi:nil="true"/>
    <AssetId xmlns="c66daf58-3c46-4c48-8560-c485e881f7f9">TP103107675</AssetId>
    <TPClientViewer xmlns="c66daf58-3c46-4c48-8560-c485e881f7f9" xsi:nil="true"/>
    <DSATActionTaken xmlns="c66daf58-3c46-4c48-8560-c485e881f7f9" xsi:nil="true"/>
    <APEditor xmlns="c66daf58-3c46-4c48-8560-c485e881f7f9">
      <UserInfo>
        <DisplayName/>
        <AccountId xsi:nil="true"/>
        <AccountType/>
      </UserInfo>
    </APEditor>
    <TPInstallLocation xmlns="c66daf58-3c46-4c48-8560-c485e881f7f9" xsi:nil="true"/>
    <OOCacheId xmlns="c66daf58-3c46-4c48-8560-c485e881f7f9" xsi:nil="true"/>
    <IsDeleted xmlns="c66daf58-3c46-4c48-8560-c485e881f7f9">false</IsDeleted>
    <PublishTargets xmlns="c66daf58-3c46-4c48-8560-c485e881f7f9">OfficeOnlineVNext</PublishTargets>
    <ApprovalLog xmlns="c66daf58-3c46-4c48-8560-c485e881f7f9" xsi:nil="true"/>
    <BugNumber xmlns="c66daf58-3c46-4c48-8560-c485e881f7f9" xsi:nil="true"/>
    <CrawlForDependencies xmlns="c66daf58-3c46-4c48-8560-c485e881f7f9">false</CrawlForDependencies>
    <InternalTagsTaxHTField0 xmlns="c66daf58-3c46-4c48-8560-c485e881f7f9">
      <Terms xmlns="http://schemas.microsoft.com/office/infopath/2007/PartnerControls"/>
    </InternalTagsTaxHTField0>
    <LastHandOff xmlns="c66daf58-3c46-4c48-8560-c485e881f7f9" xsi:nil="true"/>
    <Milestone xmlns="c66daf58-3c46-4c48-8560-c485e881f7f9" xsi:nil="true"/>
    <OriginalRelease xmlns="c66daf58-3c46-4c48-8560-c485e881f7f9">15</OriginalRelease>
    <RecommendationsModifier xmlns="c66daf58-3c46-4c48-8560-c485e881f7f9" xsi:nil="true"/>
    <ScenarioTagsTaxHTField0 xmlns="c66daf58-3c46-4c48-8560-c485e881f7f9">
      <Terms xmlns="http://schemas.microsoft.com/office/infopath/2007/PartnerControls"/>
    </ScenarioTagsTaxHTField0>
    <UANotes xmlns="c66daf58-3c46-4c48-8560-c485e881f7f9" xsi:nil="true"/>
    <Component xmlns="8e8ea6d1-e150-4704-b47c-0a92d6aed386" xsi:nil="true"/>
    <Description0 xmlns="8e8ea6d1-e150-4704-b47c-0a92d6aed38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9D4095AFEE790E42B52CF3AD35B999BF040086E71550AC00CE488731BAE03648ABFB" ma:contentTypeVersion="69" ma:contentTypeDescription="Create a new document." ma:contentTypeScope="" ma:versionID="19c8e0d4ec850202fc84bb6df7d27d5a">
  <xsd:schema xmlns:xsd="http://www.w3.org/2001/XMLSchema" xmlns:xs="http://www.w3.org/2001/XMLSchema" xmlns:p="http://schemas.microsoft.com/office/2006/metadata/properties" xmlns:ns2="c66daf58-3c46-4c48-8560-c485e881f7f9" xmlns:ns3="8e8ea6d1-e150-4704-b47c-0a92d6aed386" targetNamespace="http://schemas.microsoft.com/office/2006/metadata/properties" ma:root="true" ma:fieldsID="61474f05e94678c8e4bfc6326c72eb04" ns2:_="" ns3:_="">
    <xsd:import namespace="c66daf58-3c46-4c48-8560-c485e881f7f9"/>
    <xsd:import namespace="8e8ea6d1-e150-4704-b47c-0a92d6aed38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6daf58-3c46-4c48-8560-c485e881f7f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7395a81f-9577-418e-910a-32f7a61cddb7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5EEE958E-8061-4FA6-908C-FF1913BBCE99}" ma:internalName="CSXSubmissionMarket" ma:readOnly="false" ma:showField="MarketName" ma:web="c66daf58-3c46-4c48-8560-c485e881f7f9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c3aa597f-d352-4d18-b6bb-dd7b199309e2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424DF09-D473-47CB-8F99-CE4C88C30A56}" ma:internalName="InProjectListLookup" ma:readOnly="true" ma:showField="InProjectLis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c392861a-3365-44e0-a108-b907e1530f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424DF09-D473-47CB-8F99-CE4C88C30A56}" ma:internalName="LastCompleteVersionLookup" ma:readOnly="true" ma:showField="LastComplete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424DF09-D473-47CB-8F99-CE4C88C30A56}" ma:internalName="LastPreviewErrorLookup" ma:readOnly="true" ma:showField="LastPreview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424DF09-D473-47CB-8F99-CE4C88C30A56}" ma:internalName="LastPreviewResultLookup" ma:readOnly="true" ma:showField="LastPreview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424DF09-D473-47CB-8F99-CE4C88C30A56}" ma:internalName="LastPreviewAttemptDateLookup" ma:readOnly="true" ma:showField="LastPreview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424DF09-D473-47CB-8F99-CE4C88C30A56}" ma:internalName="LastPreviewedByLookup" ma:readOnly="true" ma:showField="LastPreview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424DF09-D473-47CB-8F99-CE4C88C30A56}" ma:internalName="LastPreviewTimeLookup" ma:readOnly="true" ma:showField="LastPreview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424DF09-D473-47CB-8F99-CE4C88C30A56}" ma:internalName="LastPreviewVersionLookup" ma:readOnly="true" ma:showField="LastPreview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424DF09-D473-47CB-8F99-CE4C88C30A56}" ma:internalName="LastPublishErrorLookup" ma:readOnly="true" ma:showField="LastPublishError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424DF09-D473-47CB-8F99-CE4C88C30A56}" ma:internalName="LastPublishResultLookup" ma:readOnly="true" ma:showField="LastPublishResult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424DF09-D473-47CB-8F99-CE4C88C30A56}" ma:internalName="LastPublishAttemptDateLookup" ma:readOnly="true" ma:showField="LastPublishAttemptDat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424DF09-D473-47CB-8F99-CE4C88C30A56}" ma:internalName="LastPublishedByLookup" ma:readOnly="true" ma:showField="LastPublishedBy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424DF09-D473-47CB-8F99-CE4C88C30A56}" ma:internalName="LastPublishTimeLookup" ma:readOnly="true" ma:showField="LastPublishTi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424DF09-D473-47CB-8F99-CE4C88C30A56}" ma:internalName="LastPublishVersionLookup" ma:readOnly="true" ma:showField="LastPublishVersion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02123C9-D1B3-425D-A38A-7FDEACDA3FC6}" ma:internalName="LocLastLocAttemptVersionLookup" ma:readOnly="false" ma:showField="LastLocAttemptVersion" ma:web="c66daf58-3c46-4c48-8560-c485e881f7f9">
      <xsd:simpleType>
        <xsd:restriction base="dms:Lookup"/>
      </xsd:simpleType>
    </xsd:element>
    <xsd:element name="LocLastLocAttemptVersionTypeLookup" ma:index="72" nillable="true" ma:displayName="Loc Last Loc Attempt Version Type" ma:default="" ma:list="{B02123C9-D1B3-425D-A38A-7FDEACDA3FC6}" ma:internalName="LocLastLocAttemptVersionTypeLookup" ma:readOnly="true" ma:showField="LastLocAttemptVersionType" ma:web="c66daf58-3c46-4c48-8560-c485e881f7f9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02123C9-D1B3-425D-A38A-7FDEACDA3FC6}" ma:internalName="LocNewPublishedVersionLookup" ma:readOnly="true" ma:showField="NewPublishedVersion" ma:web="c66daf58-3c46-4c48-8560-c485e881f7f9">
      <xsd:simpleType>
        <xsd:restriction base="dms:Lookup"/>
      </xsd:simpleType>
    </xsd:element>
    <xsd:element name="LocOverallHandbackStatusLookup" ma:index="76" nillable="true" ma:displayName="Loc Overall Handback Status" ma:default="" ma:list="{B02123C9-D1B3-425D-A38A-7FDEACDA3FC6}" ma:internalName="LocOverallHandbackStatusLookup" ma:readOnly="true" ma:showField="OverallHandbackStatus" ma:web="c66daf58-3c46-4c48-8560-c485e881f7f9">
      <xsd:simpleType>
        <xsd:restriction base="dms:Lookup"/>
      </xsd:simpleType>
    </xsd:element>
    <xsd:element name="LocOverallLocStatusLookup" ma:index="77" nillable="true" ma:displayName="Loc Overall Localize Status" ma:default="" ma:list="{B02123C9-D1B3-425D-A38A-7FDEACDA3FC6}" ma:internalName="LocOverallLocStatusLookup" ma:readOnly="true" ma:showField="OverallLocStatus" ma:web="c66daf58-3c46-4c48-8560-c485e881f7f9">
      <xsd:simpleType>
        <xsd:restriction base="dms:Lookup"/>
      </xsd:simpleType>
    </xsd:element>
    <xsd:element name="LocOverallPreviewStatusLookup" ma:index="78" nillable="true" ma:displayName="Loc Overall Preview Status" ma:default="" ma:list="{B02123C9-D1B3-425D-A38A-7FDEACDA3FC6}" ma:internalName="LocOverallPreviewStatusLookup" ma:readOnly="true" ma:showField="OverallPreviewStatus" ma:web="c66daf58-3c46-4c48-8560-c485e881f7f9">
      <xsd:simpleType>
        <xsd:restriction base="dms:Lookup"/>
      </xsd:simpleType>
    </xsd:element>
    <xsd:element name="LocOverallPublishStatusLookup" ma:index="79" nillable="true" ma:displayName="Loc Overall Publish Status" ma:default="" ma:list="{B02123C9-D1B3-425D-A38A-7FDEACDA3FC6}" ma:internalName="LocOverallPublishStatusLookup" ma:readOnly="true" ma:showField="OverallPublishStatus" ma:web="c66daf58-3c46-4c48-8560-c485e881f7f9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02123C9-D1B3-425D-A38A-7FDEACDA3FC6}" ma:internalName="LocProcessedForHandoffsLookup" ma:readOnly="true" ma:showField="ProcessedForHandoffs" ma:web="c66daf58-3c46-4c48-8560-c485e881f7f9">
      <xsd:simpleType>
        <xsd:restriction base="dms:Lookup"/>
      </xsd:simpleType>
    </xsd:element>
    <xsd:element name="LocProcessedForMarketsLookup" ma:index="82" nillable="true" ma:displayName="Loc Processed For Markets" ma:default="" ma:list="{B02123C9-D1B3-425D-A38A-7FDEACDA3FC6}" ma:internalName="LocProcessedForMarketsLookup" ma:readOnly="true" ma:showField="ProcessedForMarkets" ma:web="c66daf58-3c46-4c48-8560-c485e881f7f9">
      <xsd:simpleType>
        <xsd:restriction base="dms:Lookup"/>
      </xsd:simpleType>
    </xsd:element>
    <xsd:element name="LocPublishedDependentAssetsLookup" ma:index="83" nillable="true" ma:displayName="Loc Published Dependent Assets" ma:default="" ma:list="{B02123C9-D1B3-425D-A38A-7FDEACDA3FC6}" ma:internalName="LocPublishedDependentAssetsLookup" ma:readOnly="true" ma:showField="PublishedDependentAssets" ma:web="c66daf58-3c46-4c48-8560-c485e881f7f9">
      <xsd:simpleType>
        <xsd:restriction base="dms:Lookup"/>
      </xsd:simpleType>
    </xsd:element>
    <xsd:element name="LocPublishedLinkedAssetsLookup" ma:index="84" nillable="true" ma:displayName="Loc Published Linked Assets" ma:default="" ma:list="{B02123C9-D1B3-425D-A38A-7FDEACDA3FC6}" ma:internalName="LocPublishedLinkedAssetsLookup" ma:readOnly="true" ma:showField="PublishedLinkedAssets" ma:web="c66daf58-3c46-4c48-8560-c485e881f7f9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8612d4a4-f894-4474-9fef-d579f90c35e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5EEE958E-8061-4FA6-908C-FF1913BBCE99}" ma:internalName="Markets" ma:readOnly="false" ma:showField="MarketName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424DF09-D473-47CB-8F99-CE4C88C30A56}" ma:internalName="NumOfRatingsLookup" ma:readOnly="true" ma:showField="NumOfRating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424DF09-D473-47CB-8F99-CE4C88C30A56}" ma:internalName="PublishStatusLookup" ma:readOnly="false" ma:showField="PublishStatus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8e26204e-beeb-4929-ac8b-f970debed3f2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a0cdb01e-f835-423d-bf84-41ea51f83b24}" ma:internalName="TaxCatchAll" ma:showField="CatchAllData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a0cdb01e-f835-423d-bf84-41ea51f83b24}" ma:internalName="TaxCatchAllLabel" ma:readOnly="true" ma:showField="CatchAllDataLabel" ma:web="c66daf58-3c46-4c48-8560-c485e881f7f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8ea6d1-e150-4704-b47c-0a92d6aed38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FA62D8-57F0-469E-88FC-B4328C90F8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478705-80BF-414C-B606-D7DC8F2A3696}">
  <ds:schemaRefs>
    <ds:schemaRef ds:uri="http://schemas.microsoft.com/office/2006/metadata/properties"/>
    <ds:schemaRef ds:uri="http://schemas.microsoft.com/office/infopath/2007/PartnerControls"/>
    <ds:schemaRef ds:uri="c66daf58-3c46-4c48-8560-c485e881f7f9"/>
    <ds:schemaRef ds:uri="8e8ea6d1-e150-4704-b47c-0a92d6aed386"/>
  </ds:schemaRefs>
</ds:datastoreItem>
</file>

<file path=customXml/itemProps3.xml><?xml version="1.0" encoding="utf-8"?>
<ds:datastoreItem xmlns:ds="http://schemas.openxmlformats.org/officeDocument/2006/customXml" ds:itemID="{0E1663AE-7035-4910-98F7-4A89EB2BA2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6daf58-3c46-4c48-8560-c485e881f7f9"/>
    <ds:schemaRef ds:uri="8e8ea6d1-e150-4704-b47c-0a92d6aed3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儀表板</vt:lpstr>
      <vt:lpstr>資料項儀表板目</vt:lpstr>
      <vt:lpstr>BMI 資訊</vt:lpstr>
      <vt:lpstr>BMI</vt:lpstr>
      <vt:lpstr>BMI類別</vt:lpstr>
      <vt:lpstr>'BMI 資訊'!Print_Area</vt:lpstr>
      <vt:lpstr>儀表板!Print_Area</vt:lpstr>
      <vt:lpstr>資料項儀表板目!Print_Area</vt:lpstr>
      <vt:lpstr>'BMI 資訊'!列印區域</vt:lpstr>
      <vt:lpstr>儀表板!列印區域</vt:lpstr>
      <vt:lpstr>資料項儀表板目!列印區域</vt:lpstr>
      <vt:lpstr>列印區域</vt:lpstr>
      <vt:lpstr>資料項儀表板目!列印標題</vt:lpstr>
      <vt:lpstr>待減體重</vt:lpstr>
      <vt:lpstr>期間</vt:lpstr>
      <vt:lpstr>期間單位</vt:lpstr>
      <vt:lpstr>目標日期</vt:lpstr>
      <vt:lpstr>目標體重</vt:lpstr>
      <vt:lpstr>總計天數</vt:lpstr>
      <vt:lpstr>英吋</vt:lpstr>
      <vt:lpstr>身高</vt:lpstr>
      <vt:lpstr>達成百分比</vt:lpstr>
      <vt:lpstr>體重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2012-07-26T19:13:58Z</dcterms:created>
  <dcterms:modified xsi:type="dcterms:W3CDTF">2013-01-15T19:15:51Z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0x0101009D4095AFEE790E42B52CF3AD35B999BF040086E71550AC00CE488731BAE03648ABFB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