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zh-TW\"/>
    </mc:Choice>
  </mc:AlternateContent>
  <xr:revisionPtr revIDLastSave="0" documentId="12_ncr:500000_{13DAB203-2121-49B1-B3B3-EA9755ADA350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支票登記簿" sheetId="7" r:id="rId1"/>
  </sheets>
  <definedNames>
    <definedName name="_xlnm.Print_Titles" localSheetId="0">支票登記簿!$B:$C,支票登記簿!$2:$2</definedName>
    <definedName name="列標題區域1..I1">支票登記簿!$D$1</definedName>
    <definedName name="標題​​1">摘要[[#Headers],[類別]]</definedName>
    <definedName name="類別查詢">摘要[類別]</definedName>
    <definedName name="欄標題1">登記簿[[#Headers],[支票號碼]]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<sst xmlns="http://schemas.openxmlformats.org/spreadsheetml/2006/main" count="33" uniqueCount="24">
  <si>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支票登記簿</t>
  </si>
  <si>
    <t>支出摘要</t>
  </si>
  <si>
    <t>類別</t>
  </si>
  <si>
    <t>提款</t>
  </si>
  <si>
    <t>雜貨</t>
  </si>
  <si>
    <t>娛樂</t>
  </si>
  <si>
    <t>學校</t>
  </si>
  <si>
    <t>水電費</t>
  </si>
  <si>
    <t>其他</t>
  </si>
  <si>
    <t>總計</t>
  </si>
  <si>
    <t>目前餘額</t>
  </si>
  <si>
    <t>支票號碼</t>
  </si>
  <si>
    <t>轉帳卡</t>
  </si>
  <si>
    <t>日期</t>
  </si>
  <si>
    <t>描述</t>
  </si>
  <si>
    <t>期初餘額</t>
  </si>
  <si>
    <t>註冊費</t>
  </si>
  <si>
    <t>城市光電</t>
  </si>
  <si>
    <t>學校用品</t>
  </si>
  <si>
    <t>雜貨店</t>
  </si>
  <si>
    <t>南橋影音</t>
  </si>
  <si>
    <t>提款 (-)</t>
  </si>
  <si>
    <t>存款 (+)</t>
  </si>
  <si>
    <t>餘額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</si>
</sst>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$&quot;#,##0.00"/>
    <numFmt numFmtId="177" formatCode="_-[$$-404]* #,##0.00_-;\-[$$-404]* #,##0.00_-;_-[$$-404]* &quot;-&quot;??_-;_-@_-"/>
  </numFmts>
  <fonts count="10" x14ac:knownFonts="1">
    <font>
      <sz val="11"/>
      <color theme="3"/>
      <name val="新細明體"/>
      <family val="2"/>
      <scheme val="minor"/>
    </font>
    <font>
      <b/>
      <sz val="18"/>
      <color theme="2"/>
      <name val="新細明體"/>
      <family val="2"/>
      <scheme val="minor"/>
    </font>
    <font>
      <b/>
      <sz val="12"/>
      <color theme="2"/>
      <name val="新細明體"/>
      <family val="2"/>
      <scheme val="major"/>
    </font>
    <font>
      <b/>
      <sz val="26"/>
      <color theme="3"/>
      <name val="新細明體"/>
      <family val="2"/>
      <scheme val="major"/>
    </font>
    <font>
      <sz val="11"/>
      <color theme="3"/>
      <name val="新細明體"/>
      <family val="2"/>
      <scheme val="minor"/>
    </font>
    <font>
      <sz val="11"/>
      <color theme="0"/>
      <name val="新細明體"/>
      <family val="2"/>
      <scheme val="minor"/>
    </font>
    <font>
      <b/>
      <sz val="36"/>
      <color theme="2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b/>
      <sz val="11"/>
      <color theme="2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76" fontId="4" fillId="0" borderId="0" applyFont="0" applyFill="0" applyBorder="0" applyProtection="0">
      <alignment horizontal="right" vertical="center" indent="5"/>
    </xf>
    <xf numFmtId="17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76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7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77" fontId="0" fillId="0" borderId="0" xfId="5" applyNumberFormat="1" applyFont="1" applyFill="1" applyBorder="1">
      <alignment horizontal="right" vertical="center" indent="5"/>
    </xf>
    <xf numFmtId="177" fontId="0" fillId="0" borderId="0" xfId="6" applyNumberFormat="1" applyFont="1" applyFill="1" applyBorder="1">
      <alignment horizontal="right" vertical="center"/>
    </xf>
    <xf numFmtId="177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一般" xfId="0" builtinId="0" customBuiltin="1"/>
    <cellStyle name="日期" xfId="7" xr:uid="{00000000-0005-0000-0000-000003000000}"/>
    <cellStyle name="合計" xfId="10" builtinId="25" customBuiltin="1"/>
    <cellStyle name="貨幣" xfId="6" builtinId="4" customBuiltin="1"/>
    <cellStyle name="貨幣 [0]" xfId="5" builtinId="7" customBuiltin="1"/>
    <cellStyle name="說明文字" xfId="9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8" builtinId="19" customBuiltin="1"/>
    <cellStyle name="餘額標題" xfId="11" xr:uid="{00000000-0005-0000-0000-000000000000}"/>
  </cellStyles>
  <dxfs count="12">
    <dxf>
      <numFmt numFmtId="177" formatCode="_-[$$-404]* #,##0.00_-;\-[$$-404]* #,##0.00_-;_-[$$-404]* &quot;-&quot;??_-;_-@_-"/>
    </dxf>
    <dxf>
      <numFmt numFmtId="177" formatCode="_-[$$-404]* #,##0.00_-;\-[$$-404]* #,##0.00_-;_-[$$-404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支票登記簿" defaultPivotStyle="PivotStyleLight16">
    <tableStyle name="支票登記簿摘要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支票登記簿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登記簿" displayName="登記簿" ref="D2:J8">
  <tableColumns count="7">
    <tableColumn id="1" xr3:uid="{00000000-0010-0000-0000-000001000000}" name="支票號碼" totalsRowLabel="Totals"/>
    <tableColumn id="6" xr3:uid="{00000000-0010-0000-0000-000006000000}" name="日期"/>
    <tableColumn id="7" xr3:uid="{00000000-0010-0000-0000-000007000000}" name="描述" totalsRowDxfId="3"/>
    <tableColumn id="2" xr3:uid="{00000000-0010-0000-0000-000002000000}" name="類別" totalsRowDxfId="2"/>
    <tableColumn id="3" xr3:uid="{00000000-0010-0000-0000-000003000000}" name="提款 (-)" totalsRowFunction="sum"/>
    <tableColumn id="4" xr3:uid="{00000000-0010-0000-0000-000004000000}" name="存款 (+)" totalsRowFunction="sum"/>
    <tableColumn id="5" xr3:uid="{00000000-0010-0000-0000-000005000000}" name="餘額" totalsRowFunction="custom" dataDxfId="1">
      <calculatedColumnFormula>IF(ISBLANK(登記簿[[#This Row],[提款 (-)]]),J2+登記簿[[#This Row],[存款 (+)]],J2-登記簿[[#This Row],[提款 (-)]])</calculatedColumnFormula>
      <totalsRowFormula>登記簿[[#Totals],[存款 (+)]]-登記簿[[#Totals],[提款 (-)]]</totalsRowFormula>
    </tableColumn>
  </tableColumns>
  <tableStyleInfo name="支票登記簿" showFirstColumn="0" showLastColumn="0" showRowStripes="1" showColumnStripes="0"/>
  <extLst>
    <ext xmlns:x14="http://schemas.microsoft.com/office/spreadsheetml/2009/9/main" uri="{504A1905-F514-4f6f-8877-14C23A59335A}">
      <x14:table altTextSummary="在此表格中輸入支票號碼、日期、描述、類別、提款金額和存款金額。系統會自動計算餘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摘要" displayName="摘要" ref="B3:C9" totalsRowShown="0">
  <tableColumns count="2">
    <tableColumn id="1" xr3:uid="{00000000-0010-0000-0100-000001000000}" name="類別"/>
    <tableColumn id="2" xr3:uid="{00000000-0010-0000-0100-000002000000}" name="總計" dataDxfId="0">
      <calculatedColumnFormula>SUMIF(登記簿[類別],"=" &amp;摘要[[#This Row],[類別]],登記簿[提款 (-)])</calculatedColumnFormula>
    </tableColumn>
  </tableColumns>
  <tableStyleInfo name="支票登記簿摘要" showFirstColumn="0" showLastColumn="0" showRowStripes="0" showColumnStripes="0"/>
  <extLst>
    <ext xmlns:x14="http://schemas.microsoft.com/office/spreadsheetml/2009/9/main" uri="{504A1905-F514-4f6f-8877-14C23A59335A}">
      <x14:table altTextSummary="在此表格中輸入類別項目。系統會自動更新總計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7109375" style="5" customWidth="1"/>
    <col min="3" max="3" width="24.28515625" style="5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44.710937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SUM(登記簿[存款 (+)])-SUM(登記簿[提款 (-)])</f>
        <v>54673920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10">
        <v>56000000</v>
      </c>
      <c r="J3" s="9">
        <f>登記簿[[#This Row],[存款 (+)]]</f>
        <v>56000000</v>
      </c>
    </row>
    <row r="4" spans="2:10" ht="30" customHeight="1" x14ac:dyDescent="0.25">
      <c r="B4" s="4" t="s">
        <v>3</v>
      </c>
      <c r="C4" s="9">
        <f>IFERROR(SUMIF(登記簿[類別],"=" &amp;摘要[[#This Row],[類別]],登記簿[存款 (+)]),"")</f>
        <v>56000000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10">
        <v>6750</v>
      </c>
      <c r="I4" s="3"/>
      <c r="J4" s="9">
        <f>IF(ISBLANK(登記簿[[#This Row],[提款 (-)]]),J3+登記簿[[#This Row],[存款 (+)]],J3-登記簿[[#This Row],[提款 (-)]])</f>
        <v>55993250</v>
      </c>
    </row>
    <row r="5" spans="2:10" ht="30" customHeight="1" x14ac:dyDescent="0.25">
      <c r="B5" s="4" t="s">
        <v>4</v>
      </c>
      <c r="C5" s="9">
        <f>IFERROR(SUMIF(登記簿[類別],"=" &amp;摘要[[#This Row],[類別]],登記簿[提款 (-)]),"")</f>
        <v>1120000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10">
        <v>2190</v>
      </c>
      <c r="I5" s="3"/>
      <c r="J5" s="9">
        <f>IF(ISBLANK(登記簿[[#This Row],[提款 (-)]]),J4+登記簿[[#This Row],[存款 (+)]],J4-登記簿[[#This Row],[提款 (-)]])</f>
        <v>55991060</v>
      </c>
    </row>
    <row r="6" spans="2:10" ht="30" customHeight="1" x14ac:dyDescent="0.25">
      <c r="B6" s="4" t="s">
        <v>5</v>
      </c>
      <c r="C6" s="9">
        <f>IFERROR(SUMIF(登記簿[類別],"=" &amp;摘要[[#This Row],[類別]],登記簿[提款 (-)]),"")</f>
        <v>196000</v>
      </c>
      <c r="D6" s="6" t="s">
        <v>12</v>
      </c>
      <c r="E6" s="2">
        <f ca="1">TODAY()+40</f>
        <v>43290</v>
      </c>
      <c r="F6" s="4" t="s">
        <v>18</v>
      </c>
      <c r="G6" s="4" t="s">
        <v>6</v>
      </c>
      <c r="H6" s="10">
        <v>1140</v>
      </c>
      <c r="I6" s="3"/>
      <c r="J6" s="9">
        <f>IF(ISBLANK(登記簿[[#This Row],[提款 (-)]]),J5+登記簿[[#This Row],[存款 (+)]],J5-登記簿[[#This Row],[提款 (-)]])</f>
        <v>55989920</v>
      </c>
    </row>
    <row r="7" spans="2:10" ht="30" customHeight="1" x14ac:dyDescent="0.25">
      <c r="B7" s="4" t="s">
        <v>6</v>
      </c>
      <c r="C7" s="9">
        <f>IFERROR(SUMIF(登記簿[類別],"=" &amp;摘要[[#This Row],[類別]],登記簿[提款 (-)]),"")</f>
        <v>7890</v>
      </c>
      <c r="D7" s="6">
        <v>1002</v>
      </c>
      <c r="E7" s="2">
        <f ca="1">TODAY()+55</f>
        <v>43305</v>
      </c>
      <c r="F7" s="4" t="s">
        <v>19</v>
      </c>
      <c r="G7" s="4" t="s">
        <v>4</v>
      </c>
      <c r="H7" s="10">
        <v>1120000</v>
      </c>
      <c r="I7" s="3"/>
      <c r="J7" s="9">
        <f>IF(ISBLANK(登記簿[[#This Row],[提款 (-)]]),J6+登記簿[[#This Row],[存款 (+)]],J6-登記簿[[#This Row],[提款 (-)]])</f>
        <v>54869920</v>
      </c>
    </row>
    <row r="8" spans="2:10" ht="30" customHeight="1" x14ac:dyDescent="0.25">
      <c r="B8" s="4" t="s">
        <v>7</v>
      </c>
      <c r="C8" s="9">
        <f>IFERROR(SUMIF(登記簿[類別],"=" &amp;摘要[[#This Row],[類別]],登記簿[提款 (-)]),"")</f>
        <v>2190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10">
        <v>196000</v>
      </c>
      <c r="I8" s="3"/>
      <c r="J8" s="9">
        <f>IF(ISBLANK(登記簿[[#This Row],[提款 (-)]]),J7+登記簿[[#This Row],[存款 (+)]],J7-登記簿[[#This Row],[提款 (-)]])</f>
        <v>54673920</v>
      </c>
    </row>
    <row r="9" spans="2:10" ht="30" customHeight="1" x14ac:dyDescent="0.25">
      <c r="B9" s="4" t="s">
        <v>8</v>
      </c>
      <c r="C9" s="9">
        <f>IFERROR(SUMIFS(登記簿[提款 (-)],登記簿[類別],摘要[[#This Row],[類別]])+SUMIFS(登記簿[提款 (-)],登記簿[類別],""),"")</f>
        <v>0</v>
      </c>
    </row>
  </sheetData>
  <mergeCells count="4">
    <mergeCell ref="I1:J1"/>
    <mergeCell ref="B1:C1"/>
    <mergeCell ref="D1:H1"/>
    <mergeCell ref="B2:C2"/>
  </mergeCells>
  <phoneticPr fontId="9" type="noConversion"/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從清單中選取項目。選取 [取消]，然後按 ALT+向下鍵以開啟下拉式清單，再按 ENTER 來選取" sqref="G3:G8" xr:uid="{00000000-0002-0000-0000-000000000000}">
      <formula1>CategoryLookup</formula1>
    </dataValidation>
    <dataValidation allowBlank="1" showInputMessage="1" showErrorMessage="1" prompt="此儲存格為本工作表的標題" sqref="B1:C1" xr:uid="{00000000-0002-0000-0000-000001000000}"/>
    <dataValidation allowBlank="1" showInputMessage="1" showErrorMessage="1" prompt="此標題下方的欄為類別項目" sqref="B3" xr:uid="{00000000-0002-0000-0000-000002000000}"/>
    <dataValidation allowBlank="1" showInputMessage="1" showErrorMessage="1" prompt="此標題下方的欄會根據登記簿表格中的項目自動更新各類別的總計" sqref="C3" xr:uid="{00000000-0002-0000-0000-000003000000}"/>
    <dataValidation allowBlank="1" showInputMessage="1" showErrorMessage="1" prompt="在此標題下方的欄中輸入支票號碼" sqref="D2" xr:uid="{00000000-0002-0000-0000-000004000000}"/>
    <dataValidation allowBlank="1" showInputMessage="1" showErrorMessage="1" prompt="在此標題下方的欄中輸入日期" sqref="E2" xr:uid="{00000000-0002-0000-0000-000005000000}"/>
    <dataValidation allowBlank="1" showInputMessage="1" showErrorMessage="1" prompt="在此標題下方的欄中輸入描述" sqref="F2" xr:uid="{00000000-0002-0000-0000-000006000000}"/>
    <dataValidation allowBlank="1" showInputMessage="1" showErrorMessage="1" prompt="系統會自動更新右側儲存格中的目前餘額" sqref="D1:H1" xr:uid="{00000000-0002-0000-0000-000007000000}"/>
    <dataValidation allowBlank="1" showInputMessage="1" showErrorMessage="1" prompt="系統會自動更新此儲存格中的目前餘額。支票登記簿的內容是從儲存格 D2 開始" sqref="I1:J1" xr:uid="{00000000-0002-0000-0000-000008000000}"/>
    <dataValidation allowBlank="1" showInputMessage="1" showErrorMessage="1" prompt="在此標題下方的欄中選取類別。按 ALT+向下鍵以開啟下拉式清單，然後按 ENTER 來選取。[類別] 清單的內容來自左側的 [支出摘要] 類別" sqref="G2" xr:uid="{00000000-0002-0000-0000-000009000000}"/>
    <dataValidation allowBlank="1" showInputMessage="1" showErrorMessage="1" prompt="在此標題下方的欄中輸入提款金額" sqref="H2" xr:uid="{00000000-0002-0000-0000-00000A000000}"/>
    <dataValidation allowBlank="1" showInputMessage="1" showErrorMessage="1" prompt="在此標題下方的欄中輸入存款金額" sqref="I2" xr:uid="{00000000-0002-0000-0000-00000B000000}"/>
    <dataValidation allowBlank="1" showInputMessage="1" showErrorMessage="1" prompt="此標題下方的欄會自動計算餘額" sqref="J2" xr:uid="{00000000-0002-0000-0000-00000C000000}"/>
    <dataValidation allowBlank="1" showInputMessage="1" showErrorMessage="1" prompt="在此工作表中建立支票登記簿" sqref="A1" xr:uid="{00000000-0002-0000-0000-00000D000000}"/>
    <dataValidation allowBlank="1" showInputMessage="1" showErrorMessage="1" prompt="在下方修改或新增類別。如果您在右側支票登記簿中的某個類別中新增項目，這個摘要中對應類別的總計也會自動更新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HeadingPairs>
  <TitlesOfParts>
    <vt:vector size="6" baseType="lpstr">
      <vt:lpstr>支票登記簿</vt:lpstr>
      <vt:lpstr>支票登記簿!Print_Titles</vt:lpstr>
      <vt:lpstr>列標題區域1..I1</vt:lpstr>
      <vt:lpstr>標題​​1</vt:lpstr>
      <vt:lpstr>類別查詢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2018-05-30T14:11:17Z</dcterms:modified>
</cp:coreProperties>
</file>