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A95C24D2-71B1-4D59-B852-2B6DAA736E15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商業發票" sheetId="1" r:id="rId1"/>
    <sheet name="客戶" sheetId="3" r:id="rId2"/>
  </sheets>
  <definedNames>
    <definedName name="_xlnm.Print_Area" localSheetId="1">客戶!$A:$L</definedName>
    <definedName name="_xlnm.Print_Area" localSheetId="0">商業發票!$A:$I</definedName>
    <definedName name="_xlnm.Print_Titles" localSheetId="1">客戶!$2:$2</definedName>
    <definedName name="_xlnm.Print_Titles" localSheetId="0">商業發票!$7:$7</definedName>
    <definedName name="公司名稱">商業發票!$B$1</definedName>
    <definedName name="列標題區域1..C6">商業發票!$B$3</definedName>
    <definedName name="列標題區域2..E5">商業發票!$D$3</definedName>
    <definedName name="列標題區域3..H5">商業發票!$G$3</definedName>
    <definedName name="列標題區域4..H20">商業發票!$G$13</definedName>
    <definedName name="客戶查閱">客戶清單[公司名稱]</definedName>
    <definedName name="訂金">商業發票!$H$17</definedName>
    <definedName name="帳單名稱">商業發票!$C$3</definedName>
    <definedName name="發票小計">商業發票!$H$13</definedName>
    <definedName name="運費">商業發票!$H$16</definedName>
    <definedName name="標題2">客戶清單[[#Headers],[公司名稱]]</definedName>
    <definedName name="營業稅">商業發票!$H$15</definedName>
    <definedName name="營業稅率">商業發票!$H$14</definedName>
    <definedName name="欄標題1">發票項目[[#Headers],[日期]]</definedName>
  </definedNames>
  <calcPr calcId="162913"/>
</workbook>
</file>

<file path=xl/calcChain.xml><?xml version="1.0" encoding="utf-8"?>
<calcChain xmlns="http://schemas.openxmlformats.org/spreadsheetml/2006/main">
  <c r="H9" i="1" l="1"/>
  <c r="H10" i="1"/>
  <c r="H11" i="1"/>
  <c r="H12" i="1"/>
  <c r="H8" i="1"/>
  <c r="H5" i="1"/>
  <c r="E5" i="1"/>
  <c r="E4" i="1"/>
  <c r="E3" i="1"/>
  <c r="C6" i="1"/>
  <c r="C5" i="1"/>
  <c r="C4" i="1"/>
  <c r="B17" i="1"/>
  <c r="B8" i="1" l="1"/>
  <c r="H4" i="1"/>
  <c r="H13" i="1" l="1"/>
  <c r="H15" i="1" l="1"/>
  <c r="H18" i="1" s="1"/>
</calcChain>
</file>

<file path=xl/sharedStrings.xml><?xml version="1.0" encoding="utf-8"?>
<sst xmlns="http://schemas.openxmlformats.org/spreadsheetml/2006/main" count="64" uniqueCount="59">
  <si>
    <t>Tailspin Toys</t>
  </si>
  <si>
    <t>付款人：</t>
  </si>
  <si>
    <t>地址：</t>
  </si>
  <si>
    <t>日期</t>
  </si>
  <si>
    <t>合計應付帳款於 10 天內到期。逾期款項將收取每個月 2% 的利息費用。</t>
  </si>
  <si>
    <t>Trey Research</t>
  </si>
  <si>
    <t>項目編號</t>
  </si>
  <si>
    <t>緬因街 123 號</t>
  </si>
  <si>
    <t>12345 密蘇里州海景城</t>
  </si>
  <si>
    <t>電話：</t>
  </si>
  <si>
    <t>傳真：</t>
  </si>
  <si>
    <t>電子郵件：</t>
  </si>
  <si>
    <t>描述</t>
  </si>
  <si>
    <t>木塊</t>
  </si>
  <si>
    <t>數量</t>
  </si>
  <si>
    <t>123-555-0124</t>
  </si>
  <si>
    <t>單價</t>
  </si>
  <si>
    <t>CustomerService@tailspintoys.com</t>
  </si>
  <si>
    <t>發票號碼：</t>
  </si>
  <si>
    <t>發票日期：</t>
  </si>
  <si>
    <t>連絡人：</t>
  </si>
  <si>
    <t>折扣</t>
  </si>
  <si>
    <t>發票小計</t>
  </si>
  <si>
    <t>稅率</t>
  </si>
  <si>
    <t>營業稅</t>
  </si>
  <si>
    <t>運費</t>
  </si>
  <si>
    <t>實收訂金</t>
  </si>
  <si>
    <t>合計</t>
  </si>
  <si>
    <t>客戶</t>
  </si>
  <si>
    <t>公司名稱</t>
  </si>
  <si>
    <t>Contoso, Ltd</t>
  </si>
  <si>
    <t>連絡人姓名</t>
  </si>
  <si>
    <t>康邁可</t>
  </si>
  <si>
    <t>柴秀晴</t>
  </si>
  <si>
    <t>地址</t>
  </si>
  <si>
    <t>櫻桃街 345 號</t>
  </si>
  <si>
    <t>核桃道 567 號</t>
  </si>
  <si>
    <t>地址 2</t>
  </si>
  <si>
    <t>123 號房</t>
  </si>
  <si>
    <t>縣/市</t>
  </si>
  <si>
    <t>奧巴尼</t>
  </si>
  <si>
    <t>莫林</t>
  </si>
  <si>
    <t>州</t>
  </si>
  <si>
    <t>南達科他州</t>
  </si>
  <si>
    <t>密蘇里州</t>
  </si>
  <si>
    <t>郵遞區號</t>
  </si>
  <si>
    <t>09876</t>
  </si>
  <si>
    <t>電話</t>
  </si>
  <si>
    <t>432-555-0178</t>
  </si>
  <si>
    <t>432-555-0189</t>
  </si>
  <si>
    <t>電子郵件</t>
  </si>
  <si>
    <t>mike@treyresearch.net</t>
  </si>
  <si>
    <t>janine@contoso.com</t>
  </si>
  <si>
    <t>傳真</t>
  </si>
  <si>
    <t>432-555-0187</t>
  </si>
  <si>
    <t>432-555-0123</t>
  </si>
  <si>
    <t>商業發票</t>
  </si>
  <si>
    <t>123-555-0123</t>
    <phoneticPr fontId="1" type="noConversion"/>
  </si>
  <si>
    <t>www.tailspintoys.com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</si>
</sst>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_(* #,##0.00_);_(* \(#,##0.00\);_(* &quot;-&quot;??_);_(@_)"/>
    <numFmt numFmtId="178" formatCode="0;0;;@"/>
    <numFmt numFmtId="180" formatCode="&quot;NT$&quot;#,##0.00"/>
    <numFmt numFmtId="181" formatCode="[&gt;99999999]0000\-000\-000;000\-000\-000"/>
  </numFmts>
  <fonts count="13" x14ac:knownFonts="1">
    <font>
      <sz val="11"/>
      <color theme="3"/>
      <name val="Microsoft JhengHei UI"/>
      <family val="2"/>
      <charset val="136"/>
    </font>
    <font>
      <b/>
      <sz val="10"/>
      <name val="Arial"/>
      <family val="2"/>
    </font>
    <font>
      <sz val="11"/>
      <color theme="3"/>
      <name val="新細明體"/>
      <family val="2"/>
      <scheme val="minor"/>
    </font>
    <font>
      <sz val="11"/>
      <color theme="3"/>
      <name val="Microsoft JhengHei UI"/>
      <family val="2"/>
      <charset val="136"/>
    </font>
    <font>
      <b/>
      <sz val="28"/>
      <color theme="3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sz val="9"/>
      <name val="新細明體"/>
      <family val="3"/>
      <charset val="136"/>
      <scheme val="minor"/>
    </font>
    <font>
      <sz val="10"/>
      <name val="Microsoft JhengHei UI"/>
      <family val="2"/>
      <charset val="136"/>
    </font>
    <font>
      <sz val="9"/>
      <color theme="4" tint="-0.499984740745262"/>
      <name val="Microsoft JhengHei UI"/>
      <family val="2"/>
      <charset val="136"/>
    </font>
    <font>
      <sz val="10"/>
      <color theme="2" tint="-0.749992370372631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11"/>
      <color theme="1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Protection="0">
      <alignment horizontal="left" wrapText="1" indent="2"/>
    </xf>
    <xf numFmtId="0" fontId="3" fillId="0" borderId="0" applyNumberFormat="0" applyFill="0" applyBorder="0" applyProtection="0">
      <alignment horizontal="left" vertical="top" wrapText="1" indent="2"/>
    </xf>
    <xf numFmtId="9" fontId="12" fillId="0" borderId="0" applyFill="0" applyBorder="0" applyProtection="0">
      <alignment horizontal="right" vertical="center" indent="1"/>
    </xf>
    <xf numFmtId="0" fontId="2" fillId="0" borderId="0" applyNumberFormat="0" applyFill="0" applyBorder="0" applyAlignment="0" applyProtection="0">
      <alignment vertical="center" wrapText="1"/>
    </xf>
    <xf numFmtId="2" fontId="4" fillId="0" borderId="0" applyFill="0" applyBorder="0" applyProtection="0">
      <alignment horizontal="left"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0" fontId="3" fillId="0" borderId="0" applyFill="0" applyBorder="0" applyProtection="0">
      <alignment horizontal="right" vertical="center"/>
    </xf>
    <xf numFmtId="180" fontId="12" fillId="0" borderId="0" applyFill="0" applyBorder="0" applyProtection="0">
      <alignment horizontal="right" vertical="center" indent="1"/>
    </xf>
    <xf numFmtId="0" fontId="3" fillId="0" borderId="0" applyNumberFormat="0" applyFill="0" applyProtection="0">
      <alignment horizontal="right" vertical="top" indent="2"/>
    </xf>
    <xf numFmtId="0" fontId="3" fillId="0" borderId="0" applyNumberFormat="0" applyFill="0" applyBorder="0" applyProtection="0">
      <alignment horizontal="right" indent="2"/>
    </xf>
    <xf numFmtId="0" fontId="2" fillId="2" borderId="2" applyNumberFormat="0" applyFont="0" applyAlignment="0" applyProtection="0"/>
    <xf numFmtId="0" fontId="11" fillId="0" borderId="3" applyNumberFormat="0" applyFill="0" applyAlignment="0" applyProtection="0"/>
    <xf numFmtId="0" fontId="2" fillId="0" borderId="1" applyNumberFormat="0" applyFont="0" applyFill="0" applyAlignment="0">
      <alignment vertical="center"/>
    </xf>
    <xf numFmtId="14" fontId="3" fillId="0" borderId="0" applyFill="0" applyBorder="0" applyAlignment="0" applyProtection="0">
      <alignment horizontal="left" vertical="center"/>
    </xf>
    <xf numFmtId="1" fontId="3" fillId="0" borderId="0" applyFill="0" applyBorder="0" applyProtection="0">
      <alignment vertical="center"/>
    </xf>
    <xf numFmtId="181" fontId="3" fillId="0" borderId="0" applyFill="0" applyBorder="0" applyAlignment="0" applyProtection="0">
      <alignment vertical="center"/>
    </xf>
    <xf numFmtId="0" fontId="3" fillId="0" borderId="0" applyNumberFormat="0" applyFill="0" applyBorder="0" applyProtection="0"/>
    <xf numFmtId="178" fontId="6" fillId="0" borderId="0" applyNumberFormat="0">
      <alignment horizontal="left" vertical="top" wrapText="1"/>
    </xf>
    <xf numFmtId="0" fontId="6" fillId="0" borderId="0" applyNumberFormat="0" applyFill="0" applyBorder="0">
      <alignment horizontal="right" vertical="center" wrapText="1"/>
    </xf>
    <xf numFmtId="0" fontId="3" fillId="0" borderId="0" applyNumberFormat="0" applyFill="0" applyBorder="0">
      <alignment horizontal="left" vertical="center" wrapText="1"/>
    </xf>
    <xf numFmtId="0" fontId="5" fillId="0" borderId="0" applyNumberFormat="0" applyFill="0" applyBorder="0">
      <alignment horizontal="center" vertical="center" wrapText="1"/>
    </xf>
  </cellStyleXfs>
  <cellXfs count="40">
    <xf numFmtId="0" fontId="0" fillId="0" borderId="0" xfId="0">
      <alignment horizontal="left" vertical="center" wrapText="1"/>
    </xf>
    <xf numFmtId="0" fontId="3" fillId="0" borderId="0" xfId="0" applyFont="1">
      <alignment horizontal="left" vertical="center" wrapText="1"/>
    </xf>
    <xf numFmtId="2" fontId="4" fillId="0" borderId="0" xfId="6" applyFont="1">
      <alignment horizontal="left" vertical="center"/>
    </xf>
    <xf numFmtId="0" fontId="3" fillId="0" borderId="0" xfId="0" applyFont="1" applyFill="1" applyBorder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indent="1"/>
    </xf>
    <xf numFmtId="0" fontId="3" fillId="0" borderId="0" xfId="2" applyFont="1">
      <alignment horizontal="left" wrapText="1" indent="2"/>
    </xf>
    <xf numFmtId="0" fontId="3" fillId="0" borderId="0" xfId="12" applyFont="1">
      <alignment horizontal="right" indent="2"/>
    </xf>
    <xf numFmtId="0" fontId="3" fillId="0" borderId="0" xfId="3" applyFont="1">
      <alignment horizontal="left" vertical="top" wrapText="1" indent="2"/>
    </xf>
    <xf numFmtId="0" fontId="3" fillId="0" borderId="0" xfId="11" applyFont="1">
      <alignment horizontal="right" vertical="top" indent="2"/>
    </xf>
    <xf numFmtId="178" fontId="6" fillId="0" borderId="0" xfId="20" applyNumberFormat="1" applyFont="1">
      <alignment horizontal="left" vertical="top" wrapText="1"/>
    </xf>
    <xf numFmtId="0" fontId="6" fillId="0" borderId="0" xfId="20" applyNumberFormat="1" applyFont="1">
      <alignment horizontal="left" vertical="top" wrapText="1"/>
    </xf>
    <xf numFmtId="14" fontId="6" fillId="0" borderId="0" xfId="20" applyNumberFormat="1" applyFont="1">
      <alignment horizontal="left" vertical="top" wrapText="1"/>
    </xf>
    <xf numFmtId="0" fontId="8" fillId="0" borderId="0" xfId="0" applyFont="1" applyProtection="1">
      <alignment horizontal="left" vertical="center" wrapText="1"/>
    </xf>
    <xf numFmtId="0" fontId="9" fillId="0" borderId="0" xfId="0" applyFont="1" applyAlignment="1" applyProtection="1">
      <alignment horizontal="left" vertical="top"/>
    </xf>
    <xf numFmtId="0" fontId="10" fillId="0" borderId="0" xfId="0" applyFont="1" applyAlignment="1">
      <alignment vertical="top" wrapText="1"/>
    </xf>
    <xf numFmtId="0" fontId="3" fillId="0" borderId="0" xfId="22" applyFont="1">
      <alignment horizontal="left" vertical="center" wrapText="1"/>
    </xf>
    <xf numFmtId="0" fontId="6" fillId="0" borderId="0" xfId="21" applyFont="1">
      <alignment horizontal="right" vertical="center" wrapText="1"/>
    </xf>
    <xf numFmtId="14" fontId="3" fillId="0" borderId="0" xfId="16" applyFont="1" applyAlignment="1">
      <alignment horizontal="left" vertical="center" wrapText="1"/>
    </xf>
    <xf numFmtId="1" fontId="3" fillId="0" borderId="0" xfId="17" applyFont="1" applyFill="1" applyBorder="1">
      <alignment vertical="center"/>
    </xf>
    <xf numFmtId="180" fontId="3" fillId="0" borderId="0" xfId="9" applyFont="1" applyFill="1" applyBorder="1">
      <alignment horizontal="right" vertical="center"/>
    </xf>
    <xf numFmtId="180" fontId="3" fillId="0" borderId="0" xfId="10" applyFont="1" applyFill="1" applyBorder="1">
      <alignment horizontal="right" vertical="center" indent="1"/>
    </xf>
    <xf numFmtId="0" fontId="11" fillId="0" borderId="3" xfId="14" applyFont="1" applyFill="1" applyAlignment="1" applyProtection="1">
      <alignment horizontal="right" vertical="center"/>
    </xf>
    <xf numFmtId="180" fontId="12" fillId="0" borderId="3" xfId="10" applyFont="1" applyFill="1" applyBorder="1" applyProtection="1">
      <alignment horizontal="right" vertical="center" indent="1"/>
    </xf>
    <xf numFmtId="9" fontId="12" fillId="0" borderId="3" xfId="4" applyFont="1" applyFill="1" applyBorder="1" applyProtection="1">
      <alignment horizontal="right" vertical="center" indent="1"/>
    </xf>
    <xf numFmtId="181" fontId="3" fillId="0" borderId="0" xfId="18" applyAlignment="1">
      <alignment horizontal="left" vertical="center"/>
    </xf>
    <xf numFmtId="0" fontId="3" fillId="0" borderId="0" xfId="1" applyFill="1" applyBorder="1" applyAlignment="1" applyProtection="1">
      <alignment horizontal="left" vertical="center" wrapText="1"/>
    </xf>
    <xf numFmtId="0" fontId="3" fillId="0" borderId="0" xfId="19" applyFont="1"/>
    <xf numFmtId="0" fontId="3" fillId="0" borderId="0" xfId="1" applyFont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3" fillId="0" borderId="0" xfId="11" applyFont="1">
      <alignment horizontal="right" vertical="top" indent="2"/>
    </xf>
    <xf numFmtId="181" fontId="6" fillId="0" borderId="0" xfId="18" applyFont="1" applyAlignment="1">
      <alignment horizontal="left" vertical="top" wrapText="1"/>
    </xf>
    <xf numFmtId="178" fontId="6" fillId="0" borderId="0" xfId="20" applyNumberFormat="1" applyFont="1">
      <alignment horizontal="left" vertical="top" wrapText="1"/>
    </xf>
    <xf numFmtId="2" fontId="4" fillId="0" borderId="0" xfId="6" applyFont="1">
      <alignment horizontal="left" vertical="center"/>
    </xf>
    <xf numFmtId="2" fontId="4" fillId="0" borderId="1" xfId="6" applyFont="1" applyBorder="1">
      <alignment horizontal="left" vertical="center"/>
    </xf>
    <xf numFmtId="181" fontId="0" fillId="0" borderId="0" xfId="18" applyFont="1" applyAlignment="1">
      <alignment horizontal="left" wrapText="1" indent="2"/>
    </xf>
    <xf numFmtId="0" fontId="3" fillId="0" borderId="1" xfId="1" applyBorder="1" applyAlignment="1">
      <alignment horizontal="left" vertical="top" wrapText="1" indent="2"/>
    </xf>
    <xf numFmtId="181" fontId="3" fillId="0" borderId="0" xfId="3" applyNumberFormat="1" applyFont="1">
      <alignment horizontal="left" vertical="top" wrapText="1" indent="2"/>
    </xf>
    <xf numFmtId="181" fontId="3" fillId="0" borderId="0" xfId="18" applyFill="1" applyBorder="1" applyAlignment="1" applyProtection="1">
      <alignment horizontal="left" vertical="center"/>
    </xf>
    <xf numFmtId="0" fontId="5" fillId="0" borderId="0" xfId="23" applyFill="1">
      <alignment horizontal="center" vertical="center" wrapText="1"/>
    </xf>
    <xf numFmtId="0" fontId="5" fillId="0" borderId="0" xfId="23" quotePrefix="1">
      <alignment horizontal="center" vertical="center" wrapText="1"/>
    </xf>
  </cellXfs>
  <cellStyles count="24">
    <cellStyle name="一般" xfId="0" builtinId="0" customBuiltin="1"/>
    <cellStyle name="千分位" xfId="7" builtinId="3" customBuiltin="1"/>
    <cellStyle name="千分位[0]" xfId="8" builtinId="6" customBuiltin="1"/>
    <cellStyle name="已瀏覽過的超連結" xfId="5" builtinId="9" customBuiltin="1"/>
    <cellStyle name="日期" xfId="16" xr:uid="{00000000-0005-0000-0000-000004000000}"/>
    <cellStyle name="右框線" xfId="15" xr:uid="{00000000-0005-0000-0000-000012000000}"/>
    <cellStyle name="合計" xfId="14" builtinId="25" customBuiltin="1"/>
    <cellStyle name="百分比" xfId="4" builtinId="5" customBuiltin="1"/>
    <cellStyle name="表格詳細資料靠左對齊" xfId="22" xr:uid="{00000000-0005-0000-0000-000013000000}"/>
    <cellStyle name="表格標題靠右對齊" xfId="21" xr:uid="{00000000-0005-0000-0000-000014000000}"/>
    <cellStyle name="貨幣" xfId="9" builtinId="4" customBuiltin="1"/>
    <cellStyle name="貨幣 [0]" xfId="10" builtinId="7" customBuiltin="1"/>
    <cellStyle name="備註" xfId="13" builtinId="10" customBuiltin="1"/>
    <cellStyle name="發票詳細資料​​" xfId="20" xr:uid="{00000000-0005-0000-0000-00000C000000}"/>
    <cellStyle name="超連結" xfId="1" builtinId="8" customBuiltin="1"/>
    <cellStyle name="電話" xfId="18" xr:uid="{00000000-0005-0000-0000-000010000000}"/>
    <cellStyle name="說明文字" xfId="19" builtinId="53" customBuiltin="1"/>
    <cellStyle name="數量" xfId="17" xr:uid="{00000000-0005-0000-0000-000011000000}"/>
    <cellStyle name="標題" xfId="6" builtinId="15" customBuiltin="1"/>
    <cellStyle name="標題 1" xfId="2" builtinId="16" customBuiltin="1"/>
    <cellStyle name="標題 2" xfId="3" builtinId="17" customBuiltin="1"/>
    <cellStyle name="標題 3" xfId="11" builtinId="18" customBuiltin="1"/>
    <cellStyle name="標題 4" xfId="12" builtinId="19" customBuiltin="1"/>
    <cellStyle name="瀏覽儲存格" xfId="23" xr:uid="{00000000-0005-0000-0000-000017000000}"/>
  </cellStyles>
  <dxfs count="29">
    <dxf>
      <font>
        <b/>
        <i val="0"/>
        <color theme="3"/>
      </font>
    </dxf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商業發票" defaultPivotStyle="PivotStyleLight16">
    <tableStyle name="商業發票" pivot="0" count="5" xr9:uid="{00000000-0011-0000-FFFF-FFFF00000000}">
      <tableStyleElement type="wholeTable" dxfId="28"/>
      <tableStyleElement type="headerRow" dxfId="27"/>
      <tableStyleElement type="totalRow" dxfId="26"/>
      <tableStyleElement type="firstRowStripe" dxfId="25"/>
      <tableStyleElement type="first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3458;&#25142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1830;&#26989;&#30332;&#3108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箭號：五邊形 2" descr="選取以瀏覽至 [客戶] 工作表">
          <a:hlinkClick xmlns:r="http://schemas.openxmlformats.org/officeDocument/2006/relationships" r:id="rId1" tooltip="選取以瀏覽至 [客戶] 工作表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100" b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客戶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箭號：五邊形 1" descr="選取以瀏覽至 [商業發票] 工作表">
          <a:hlinkClick xmlns:r="http://schemas.openxmlformats.org/officeDocument/2006/relationships" r:id="rId1" tooltip="選取以瀏覽至 [商業發票] 工作表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8669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100" b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商業</a:t>
          </a:r>
          <a:r>
            <a:rPr lang="zh-tw" sz="1100" b="0" baseline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發票</a:t>
          </a:r>
          <a:endParaRPr lang="en-US" sz="1100" b="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發票項目" displayName="發票項目" ref="B7:H12" headerRowDxfId="23" dataDxfId="22" totalsRowDxfId="21">
  <autoFilter ref="B7:H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日期" totalsRowLabel="合計" dataDxfId="20"/>
    <tableColumn id="1" xr3:uid="{00000000-0010-0000-0000-000001000000}" name="項目編號" dataDxfId="19"/>
    <tableColumn id="2" xr3:uid="{00000000-0010-0000-0000-000002000000}" name="描述" dataDxfId="18"/>
    <tableColumn id="3" xr3:uid="{00000000-0010-0000-0000-000003000000}" name="數量" dataDxfId="17"/>
    <tableColumn id="4" xr3:uid="{00000000-0010-0000-0000-000004000000}" name="單價" dataDxfId="16"/>
    <tableColumn id="5" xr3:uid="{00000000-0010-0000-0000-000005000000}" name="折扣" dataDxfId="15"/>
    <tableColumn id="6" xr3:uid="{00000000-0010-0000-0000-000006000000}" name="合計" dataDxfId="14">
      <calculatedColumnFormula>IF(AND(發票項目[[#This Row],[數量]]&lt;&gt;"",發票項目[[#This Row],[單價]]&lt;&gt;""),(發票項目[[#This Row],[數量]]*發票項目[[#This Row],[單價]])-發票項目[[#This Row],[折扣]],"")</calculatedColumnFormula>
    </tableColumn>
  </tableColumns>
  <tableStyleInfo name="商業發票" showFirstColumn="0" showLastColumn="0" showRowStripes="1" showColumnStripes="0"/>
  <extLst>
    <ext xmlns:x14="http://schemas.microsoft.com/office/spreadsheetml/2009/9/main" uri="{504A1905-F514-4f6f-8877-14C23A59335A}">
      <x14:table altTextSummary="在此表格中輸入日期、項目編號、描述、數量、單價和折扣。系統會自動計算合計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客戶清單" displayName="客戶清單" ref="B2:K4" headerRowDxfId="13" dataDxfId="12" totalsRowDxfId="11">
  <autoFilter ref="B2:K4" xr:uid="{00000000-0009-0000-0100-000001000000}"/>
  <tableColumns count="10">
    <tableColumn id="2" xr3:uid="{00000000-0010-0000-0100-000002000000}" name="公司名稱" dataDxfId="10"/>
    <tableColumn id="3" xr3:uid="{00000000-0010-0000-0100-000003000000}" name="連絡人姓名" dataDxfId="9"/>
    <tableColumn id="4" xr3:uid="{00000000-0010-0000-0100-000004000000}" name="地址" dataDxfId="8"/>
    <tableColumn id="1" xr3:uid="{00000000-0010-0000-0100-000001000000}" name="地址 2" dataDxfId="7"/>
    <tableColumn id="5" xr3:uid="{00000000-0010-0000-0100-000005000000}" name="縣/市" dataDxfId="6"/>
    <tableColumn id="6" xr3:uid="{00000000-0010-0000-0100-000006000000}" name="州" dataDxfId="5"/>
    <tableColumn id="7" xr3:uid="{00000000-0010-0000-0100-000007000000}" name="郵遞區號" dataDxfId="4"/>
    <tableColumn id="8" xr3:uid="{00000000-0010-0000-0100-000008000000}" name="電話" dataDxfId="3" dataCellStyle="電話"/>
    <tableColumn id="10" xr3:uid="{00000000-0010-0000-0100-00000A000000}" name="電子郵件" dataDxfId="2" dataCellStyle="超連結"/>
    <tableColumn id="11" xr3:uid="{00000000-0010-0000-0100-00000B000000}" name="傳真" dataDxfId="1" dataCellStyle="電話"/>
  </tableColumns>
  <tableStyleInfo name="商業發票" showFirstColumn="0" showLastColumn="0" showRowStripes="1" showColumnStripes="0"/>
  <extLst>
    <ext xmlns:x14="http://schemas.microsoft.com/office/spreadsheetml/2009/9/main" uri="{504A1905-F514-4f6f-8877-14C23A59335A}">
      <x14:table altTextSummary="在此表格中輸入客戶詳細資料，例如公司名稱、連絡人姓名、地址、電話、電子郵件和傳真號碼。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zh-TW/" TargetMode="Externa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treyresearch.net" TargetMode="External"/><Relationship Id="rId1" Type="http://schemas.openxmlformats.org/officeDocument/2006/relationships/hyperlink" Target="mailto:janine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8"/>
  <sheetViews>
    <sheetView showGridLines="0" tabSelected="1" zoomScaleNormal="100" workbookViewId="0"/>
  </sheetViews>
  <sheetFormatPr defaultColWidth="9.33203125" defaultRowHeight="30" customHeight="1" x14ac:dyDescent="0.25"/>
  <cols>
    <col min="1" max="1" width="2.77734375" style="1" customWidth="1"/>
    <col min="2" max="2" width="15.77734375" style="12" customWidth="1"/>
    <col min="3" max="3" width="25.77734375" style="12" customWidth="1"/>
    <col min="4" max="4" width="27.21875" style="12" customWidth="1"/>
    <col min="5" max="5" width="15.77734375" style="12" customWidth="1"/>
    <col min="6" max="6" width="21.44140625" style="12" customWidth="1"/>
    <col min="7" max="7" width="18.88671875" style="12" customWidth="1"/>
    <col min="8" max="8" width="17.109375" style="12" customWidth="1"/>
    <col min="9" max="9" width="2.77734375" style="1" customWidth="1"/>
    <col min="10" max="10" width="22.77734375" style="1" customWidth="1"/>
    <col min="11" max="16384" width="9.33203125" style="1"/>
  </cols>
  <sheetData>
    <row r="1" spans="2:10" ht="60" customHeight="1" x14ac:dyDescent="0.25">
      <c r="B1" s="32" t="s">
        <v>0</v>
      </c>
      <c r="C1" s="33"/>
      <c r="D1" s="5" t="s">
        <v>7</v>
      </c>
      <c r="E1" s="6" t="s">
        <v>9</v>
      </c>
      <c r="F1" s="34" t="s">
        <v>57</v>
      </c>
      <c r="G1" s="27" t="s">
        <v>17</v>
      </c>
      <c r="H1" s="28"/>
      <c r="J1" s="38" t="s">
        <v>28</v>
      </c>
    </row>
    <row r="2" spans="2:10" ht="54.95" customHeight="1" x14ac:dyDescent="0.25">
      <c r="B2" s="32"/>
      <c r="C2" s="33"/>
      <c r="D2" s="7" t="s">
        <v>8</v>
      </c>
      <c r="E2" s="8" t="s">
        <v>10</v>
      </c>
      <c r="F2" s="36" t="s">
        <v>15</v>
      </c>
      <c r="G2" s="35" t="s">
        <v>58</v>
      </c>
      <c r="H2" s="35"/>
    </row>
    <row r="3" spans="2:10" ht="30" customHeight="1" x14ac:dyDescent="0.25">
      <c r="B3" s="8" t="s">
        <v>1</v>
      </c>
      <c r="C3" s="9" t="s">
        <v>5</v>
      </c>
      <c r="D3" s="8" t="s">
        <v>9</v>
      </c>
      <c r="E3" s="30" t="str">
        <f>IFERROR(VLOOKUP(帳單名稱,客戶清單[],8,FALSE),"")</f>
        <v>432-555-0178</v>
      </c>
      <c r="F3" s="30"/>
      <c r="G3" s="8" t="s">
        <v>18</v>
      </c>
      <c r="H3" s="10">
        <v>34567</v>
      </c>
    </row>
    <row r="4" spans="2:10" ht="30" customHeight="1" x14ac:dyDescent="0.25">
      <c r="B4" s="29" t="s">
        <v>2</v>
      </c>
      <c r="C4" s="9" t="str">
        <f>IFERROR(VLOOKUP(帳單名稱,客戶清單[],3,FALSE),"")</f>
        <v>櫻桃街 345 號</v>
      </c>
      <c r="D4" s="8" t="s">
        <v>10</v>
      </c>
      <c r="E4" s="30" t="str">
        <f>IFERROR(VLOOKUP(帳單名稱,客戶清單[],10,FALSE),"")</f>
        <v>432-555-0187</v>
      </c>
      <c r="F4" s="30"/>
      <c r="G4" s="8" t="s">
        <v>19</v>
      </c>
      <c r="H4" s="11">
        <f ca="1">TODAY()</f>
        <v>43203</v>
      </c>
    </row>
    <row r="5" spans="2:10" ht="30" customHeight="1" x14ac:dyDescent="0.25">
      <c r="B5" s="29"/>
      <c r="C5" s="9" t="str">
        <f>IF(VLOOKUP(帳單名稱,客戶清單[],4,FALSE)&lt;&gt;"",VLOOKUP(帳單名稱,客戶清單[],4,FALSE),IF(VLOOKUP(帳單名稱,客戶清單[],5,FALSE)&lt;&gt;"",CONCATENATE(VLOOKUP(帳單名稱,客戶清單[],5,FALSE),", ",VLOOKUP(帳單名稱,客戶清單[],6,FALSE)," ",VLOOKUP(帳單名稱,客戶清單[],7,FALSE)),CONCATENATE(VLOOKUP(帳單名稱,客戶清單[],6,FALSE)," ",VLOOKUP(帳單名稱,客戶清單[],7,FALSE))))</f>
        <v>123 號房</v>
      </c>
      <c r="D5" s="8" t="s">
        <v>11</v>
      </c>
      <c r="E5" s="31" t="str">
        <f>IFERROR(VLOOKUP(帳單名稱,客戶清單[],9,FALSE),"")</f>
        <v>mike@treyresearch.net</v>
      </c>
      <c r="F5" s="31"/>
      <c r="G5" s="8" t="s">
        <v>20</v>
      </c>
      <c r="H5" s="9" t="str">
        <f>IFERROR(VLOOKUP(帳單名稱,客戶清單[],2,FALSE),"")</f>
        <v>康邁可</v>
      </c>
      <c r="J5"/>
    </row>
    <row r="6" spans="2:10" ht="30" customHeight="1" x14ac:dyDescent="0.25">
      <c r="B6" s="29"/>
      <c r="C6" s="9" t="str">
        <f>IF(VLOOKUP(帳單名稱,客戶清單[],4,FALSE)="","",IF(VLOOKUP(帳單名稱,客戶清單[],5,FALSE)&lt;&gt;"",CONCATENATE(VLOOKUP(帳單名稱,客戶清單[],5,FALSE),", ",VLOOKUP(帳單名稱,客戶清單[],6,FALSE)," ",VLOOKUP(帳單名稱,客戶清單[],7,FALSE)),CONCATENATE(VLOOKUP(帳單名稱,客戶清單[],6,FALSE)," ",VLOOKUP(帳單名稱,客戶清單[],7,FALSE))))</f>
        <v>奧巴尼, 南達科他州 12345</v>
      </c>
      <c r="F6" s="13"/>
      <c r="G6" s="14"/>
    </row>
    <row r="7" spans="2:10" ht="30" customHeight="1" x14ac:dyDescent="0.25">
      <c r="B7" s="15" t="s">
        <v>3</v>
      </c>
      <c r="C7" s="15" t="s">
        <v>6</v>
      </c>
      <c r="D7" s="15" t="s">
        <v>12</v>
      </c>
      <c r="E7" s="16" t="s">
        <v>14</v>
      </c>
      <c r="F7" s="16" t="s">
        <v>16</v>
      </c>
      <c r="G7" s="16" t="s">
        <v>21</v>
      </c>
      <c r="H7" s="16" t="s">
        <v>27</v>
      </c>
    </row>
    <row r="8" spans="2:10" ht="30" customHeight="1" x14ac:dyDescent="0.25">
      <c r="B8" s="17">
        <f ca="1">TODAY()</f>
        <v>43203</v>
      </c>
      <c r="C8" s="15">
        <v>789807</v>
      </c>
      <c r="D8" s="15" t="s">
        <v>13</v>
      </c>
      <c r="E8" s="18">
        <v>4</v>
      </c>
      <c r="F8" s="19">
        <v>10</v>
      </c>
      <c r="G8" s="19">
        <v>2</v>
      </c>
      <c r="H8" s="20">
        <f>IF(AND(發票項目[[#This Row],[數量]]&lt;&gt;"",發票項目[[#This Row],[單價]]&lt;&gt;""),(發票項目[[#This Row],[數量]]*發票項目[[#This Row],[單價]])-發票項目[[#This Row],[折扣]],"")</f>
        <v>38</v>
      </c>
    </row>
    <row r="9" spans="2:10" ht="30" customHeight="1" x14ac:dyDescent="0.25">
      <c r="B9" s="17"/>
      <c r="C9" s="15"/>
      <c r="D9" s="15"/>
      <c r="E9" s="18"/>
      <c r="F9" s="19"/>
      <c r="G9" s="19"/>
      <c r="H9" s="20" t="str">
        <f>IF(AND(發票項目[[#This Row],[數量]]&lt;&gt;"",發票項目[[#This Row],[單價]]&lt;&gt;""),(發票項目[[#This Row],[數量]]*發票項目[[#This Row],[單價]])-發票項目[[#This Row],[折扣]],"")</f>
        <v/>
      </c>
    </row>
    <row r="10" spans="2:10" ht="30" customHeight="1" x14ac:dyDescent="0.25">
      <c r="B10" s="17"/>
      <c r="C10" s="15"/>
      <c r="D10" s="15"/>
      <c r="E10" s="18"/>
      <c r="F10" s="19"/>
      <c r="G10" s="19"/>
      <c r="H10" s="20" t="str">
        <f>IF(AND(發票項目[[#This Row],[數量]]&lt;&gt;"",發票項目[[#This Row],[單價]]&lt;&gt;""),(發票項目[[#This Row],[數量]]*發票項目[[#This Row],[單價]])-發票項目[[#This Row],[折扣]],"")</f>
        <v/>
      </c>
    </row>
    <row r="11" spans="2:10" ht="30" customHeight="1" x14ac:dyDescent="0.25">
      <c r="B11" s="17"/>
      <c r="C11" s="15"/>
      <c r="D11" s="15"/>
      <c r="E11" s="18"/>
      <c r="F11" s="19"/>
      <c r="G11" s="19"/>
      <c r="H11" s="20" t="str">
        <f>IF(AND(發票項目[[#This Row],[數量]]&lt;&gt;"",發票項目[[#This Row],[單價]]&lt;&gt;""),(發票項目[[#This Row],[數量]]*發票項目[[#This Row],[單價]])-發票項目[[#This Row],[折扣]],"")</f>
        <v/>
      </c>
    </row>
    <row r="12" spans="2:10" ht="30" customHeight="1" x14ac:dyDescent="0.25">
      <c r="B12" s="17"/>
      <c r="C12" s="15"/>
      <c r="D12" s="15"/>
      <c r="E12" s="18"/>
      <c r="F12" s="19"/>
      <c r="G12" s="19"/>
      <c r="H12" s="20" t="str">
        <f>IF(AND(發票項目[[#This Row],[數量]]&lt;&gt;"",發票項目[[#This Row],[單價]]&lt;&gt;""),(發票項目[[#This Row],[數量]]*發票項目[[#This Row],[單價]])-發票項目[[#This Row],[折扣]],"")</f>
        <v/>
      </c>
    </row>
    <row r="13" spans="2:10" ht="30" customHeight="1" x14ac:dyDescent="0.25">
      <c r="B13" s="1"/>
      <c r="C13" s="1"/>
      <c r="D13" s="1"/>
      <c r="E13" s="1"/>
      <c r="F13" s="1"/>
      <c r="G13" s="21" t="s">
        <v>22</v>
      </c>
      <c r="H13" s="22">
        <f>SUM(發票項目[合計])</f>
        <v>38</v>
      </c>
    </row>
    <row r="14" spans="2:10" ht="30" customHeight="1" x14ac:dyDescent="0.25">
      <c r="B14" s="1"/>
      <c r="C14" s="1"/>
      <c r="D14" s="1"/>
      <c r="E14" s="1"/>
      <c r="F14" s="1"/>
      <c r="G14" s="21" t="s">
        <v>23</v>
      </c>
      <c r="H14" s="23">
        <v>8.8999999999999996E-2</v>
      </c>
    </row>
    <row r="15" spans="2:10" ht="30" customHeight="1" x14ac:dyDescent="0.25">
      <c r="B15" s="1"/>
      <c r="C15" s="1"/>
      <c r="D15" s="1"/>
      <c r="E15" s="1"/>
      <c r="F15" s="1"/>
      <c r="G15" s="21" t="s">
        <v>24</v>
      </c>
      <c r="H15" s="22">
        <f>發票小計*營業稅率</f>
        <v>3.3819999999999997</v>
      </c>
    </row>
    <row r="16" spans="2:10" ht="30" customHeight="1" x14ac:dyDescent="0.25">
      <c r="B16" s="1"/>
      <c r="C16" s="1"/>
      <c r="D16" s="1"/>
      <c r="E16" s="1"/>
      <c r="F16" s="1"/>
      <c r="G16" s="21" t="s">
        <v>25</v>
      </c>
      <c r="H16" s="22">
        <v>5</v>
      </c>
    </row>
    <row r="17" spans="2:8" ht="30" customHeight="1" x14ac:dyDescent="0.25">
      <c r="B17" s="26" t="str">
        <f>"支票抬頭請一律填寫 "&amp;UPPER(公司名稱)&amp;"."</f>
        <v>支票抬頭請一律填寫 TAILSPIN TOYS.</v>
      </c>
      <c r="C17" s="26"/>
      <c r="D17" s="26"/>
      <c r="E17" s="26"/>
      <c r="F17" s="26"/>
      <c r="G17" s="21" t="s">
        <v>26</v>
      </c>
      <c r="H17" s="22">
        <v>0</v>
      </c>
    </row>
    <row r="18" spans="2:8" ht="30" customHeight="1" x14ac:dyDescent="0.25">
      <c r="B18" s="26" t="s">
        <v>4</v>
      </c>
      <c r="C18" s="26"/>
      <c r="D18" s="26"/>
      <c r="E18" s="26"/>
      <c r="F18" s="26"/>
      <c r="G18" s="21" t="s">
        <v>27</v>
      </c>
      <c r="H18" s="22">
        <f>發票小計+營業稅+運費-訂金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1" type="noConversion"/>
  <conditionalFormatting sqref="E5">
    <cfRule type="expression" dxfId="0" priority="1">
      <formula>$E$5&lt;&gt;""</formula>
    </cfRule>
  </conditionalFormatting>
  <dataValidations xWindow="956" yWindow="463" count="50">
    <dataValidation type="list" allowBlank="1" showInputMessage="1" prompt="在此儲存格中選取客戶姓名。按 ALT+向下鍵以開啟下拉式清單，然後按 ENTER 來選取。將更多客戶新增至 [客戶] 工作表來擴充選取清單" sqref="C3" xr:uid="{00000000-0002-0000-0000-000000000000}">
      <formula1>客戶查閱</formula1>
    </dataValidation>
    <dataValidation allowBlank="1" showInputMessage="1" showErrorMessage="1" prompt="在此儲存格中輸入開立發票的公司地址" sqref="D1" xr:uid="{00000000-0002-0000-0000-000001000000}"/>
    <dataValidation allowBlank="1" showInputMessage="1" showErrorMessage="1" prompt="在此儲存格中輸入縣/市、州和郵遞區號" sqref="D2" xr:uid="{00000000-0002-0000-0000-000002000000}"/>
    <dataValidation allowBlank="1" showInputMessage="1" showErrorMessage="1" prompt="在此儲存格中輸入開立發票的公司電話號碼" sqref="F1" xr:uid="{00000000-0002-0000-0000-000003000000}"/>
    <dataValidation allowBlank="1" showInputMessage="1" showErrorMessage="1" prompt="在此儲存格中輸入開立發票的公司傳真號碼" sqref="F2" xr:uid="{00000000-0002-0000-0000-000004000000}"/>
    <dataValidation allowBlank="1" showInputMessage="1" showErrorMessage="1" prompt="在此儲存格中輸入開立發票的公司電子郵件地址" sqref="G1" xr:uid="{00000000-0002-0000-0000-000005000000}"/>
    <dataValidation allowBlank="1" showInputMessage="1" showErrorMessage="1" prompt="在此儲存格中輸入開立發票的公司網站" sqref="G2:H2" xr:uid="{00000000-0002-0000-0000-000006000000}"/>
    <dataValidation allowBlank="1" showInputMessage="1" showErrorMessage="1" prompt="付款人資訊會根據右側儲存格中的選項自動更新於列 3 至 6 中。在儲存格 H3 和 H4 中輸入發票號碼和發票日期" sqref="B3" xr:uid="{00000000-0002-0000-0000-000007000000}"/>
    <dataValidation allowBlank="1" showInputMessage="1" showErrorMessage="1" prompt="系統會自動更新右側儲存格中的客戶電話號碼" sqref="D3" xr:uid="{00000000-0002-0000-0000-000008000000}"/>
    <dataValidation allowBlank="1" showInputMessage="1" showErrorMessage="1" prompt="系統會自動更新本儲存格中的客戶電話號碼 " sqref="E3" xr:uid="{00000000-0002-0000-0000-000009000000}"/>
    <dataValidation allowBlank="1" showInputMessage="1" showErrorMessage="1" prompt="系統會自動更新右側儲存格中的客戶傳真號碼" sqref="D4" xr:uid="{00000000-0002-0000-0000-00000A000000}"/>
    <dataValidation allowBlank="1" showInputMessage="1" showErrorMessage="1" prompt="系統會自動更新此儲存格中的客戶傳真號碼" sqref="E4" xr:uid="{00000000-0002-0000-0000-00000B000000}"/>
    <dataValidation allowBlank="1" showInputMessage="1" showErrorMessage="1" prompt="系統會自動更新右側儲存格中的客戶電子郵件地址" sqref="D5" xr:uid="{00000000-0002-0000-0000-00000C000000}"/>
    <dataValidation allowBlank="1" showInputMessage="1" showErrorMessage="1" prompt="在右側儲存格中輸入發票號碼" sqref="G3" xr:uid="{00000000-0002-0000-0000-00000D000000}"/>
    <dataValidation allowBlank="1" showInputMessage="1" showErrorMessage="1" prompt="在此儲存格中輸入發票號碼" sqref="H3" xr:uid="{00000000-0002-0000-0000-00000E000000}"/>
    <dataValidation allowBlank="1" showInputMessage="1" showErrorMessage="1" prompt="在右側儲存格中輸入發票日期" sqref="G4" xr:uid="{00000000-0002-0000-0000-00000F000000}"/>
    <dataValidation allowBlank="1" showInputMessage="1" showErrorMessage="1" prompt="在此儲存格中輸入發票日期" sqref="H4" xr:uid="{00000000-0002-0000-0000-000010000000}"/>
    <dataValidation allowBlank="1" showInputMessage="1" showErrorMessage="1" prompt="系統會自動更新右側儲存格中的客戶連絡人姓名 " sqref="G5" xr:uid="{00000000-0002-0000-0000-000011000000}"/>
    <dataValidation allowBlank="1" showInputMessage="1" showErrorMessage="1" prompt="系統會自動更新此儲存格中的客戶連絡人姓名" sqref="H5" xr:uid="{00000000-0002-0000-0000-000012000000}"/>
    <dataValidation allowBlank="1" showInputMessage="1" showErrorMessage="1" prompt="在此標題下方的欄中輸入日期" sqref="B7" xr:uid="{00000000-0002-0000-0000-000013000000}"/>
    <dataValidation allowBlank="1" showInputMessage="1" showErrorMessage="1" prompt="在此標題下方的欄中輸入項目編號" sqref="C7" xr:uid="{00000000-0002-0000-0000-000014000000}"/>
    <dataValidation allowBlank="1" showInputMessage="1" showErrorMessage="1" prompt="在此標題下方的欄中輸入項目描述" sqref="D7" xr:uid="{00000000-0002-0000-0000-000015000000}"/>
    <dataValidation allowBlank="1" showInputMessage="1" showErrorMessage="1" prompt="在此標題下方的欄中輸入數量" sqref="E7" xr:uid="{00000000-0002-0000-0000-000016000000}"/>
    <dataValidation allowBlank="1" showInputMessage="1" showErrorMessage="1" prompt="在此標題下方的欄中輸入單價" sqref="F7" xr:uid="{00000000-0002-0000-0000-000017000000}"/>
    <dataValidation allowBlank="1" showInputMessage="1" showErrorMessage="1" prompt="在此標題下方的欄中輸入折扣" sqref="G7" xr:uid="{00000000-0002-0000-0000-000018000000}"/>
    <dataValidation allowBlank="1" showInputMessage="1" showErrorMessage="1" prompt="系統會自動計算此標題下方的欄中的合計" sqref="H7" xr:uid="{00000000-0002-0000-0000-000019000000}"/>
    <dataValidation allowBlank="1" showInputMessage="1" showErrorMessage="1" prompt="系統會自動計算右側儲存格中的發票小計" sqref="G13" xr:uid="{00000000-0002-0000-0000-00001A000000}"/>
    <dataValidation allowBlank="1" showInputMessage="1" showErrorMessage="1" prompt="系統會自動計算此儲存格中的發票小計" sqref="H13" xr:uid="{00000000-0002-0000-0000-00001B000000}"/>
    <dataValidation allowBlank="1" showInputMessage="1" showErrorMessage="1" prompt="在右側儲存格中輸入稅率" sqref="G14" xr:uid="{00000000-0002-0000-0000-00001C000000}"/>
    <dataValidation allowBlank="1" showInputMessage="1" showErrorMessage="1" prompt="在此儲存格中輸入稅率" sqref="H14" xr:uid="{00000000-0002-0000-0000-00001D000000}"/>
    <dataValidation allowBlank="1" showInputMessage="1" showErrorMessage="1" prompt="系統會自動計算右側儲存格中的營業稅" sqref="G15" xr:uid="{00000000-0002-0000-0000-00001E000000}"/>
    <dataValidation allowBlank="1" showInputMessage="1" showErrorMessage="1" prompt="系統會自動計算此儲存格中的營業稅" sqref="H15" xr:uid="{00000000-0002-0000-0000-00001F000000}"/>
    <dataValidation allowBlank="1" showInputMessage="1" showErrorMessage="1" prompt="在右側儲存格中輸入運費金額" sqref="G16" xr:uid="{00000000-0002-0000-0000-000020000000}"/>
    <dataValidation allowBlank="1" showInputMessage="1" showErrorMessage="1" prompt="在此儲存格中輸入運費金額" sqref="H16" xr:uid="{00000000-0002-0000-0000-000021000000}"/>
    <dataValidation allowBlank="1" showInputMessage="1" showErrorMessage="1" prompt="在右側儲存格中輸入實收訂金的金額" sqref="G17" xr:uid="{00000000-0002-0000-0000-000022000000}"/>
    <dataValidation allowBlank="1" showInputMessage="1" showErrorMessage="1" prompt="在此儲存格中輸入實收訂金的金額" sqref="H17" xr:uid="{00000000-0002-0000-0000-000023000000}"/>
    <dataValidation allowBlank="1" showInputMessage="1" showErrorMessage="1" prompt="系統會自動計算右側儲存格中的合計" sqref="G18" xr:uid="{00000000-0002-0000-0000-000024000000}"/>
    <dataValidation allowBlank="1" showInputMessage="1" showErrorMessage="1" prompt="系統會自動計算此儲存格中的合計" sqref="H18" xr:uid="{00000000-0002-0000-0000-000025000000}"/>
    <dataValidation allowBlank="1" showInputMessage="1" showErrorMessage="1" prompt="此儲存格中會自動加上公司名稱" sqref="B17:F17" xr:uid="{00000000-0002-0000-0000-000026000000}"/>
    <dataValidation allowBlank="1" showInputMessage="1" showErrorMessage="1" prompt="在此儲存格中的文字內輸入合計應付帳款到期天數，以及利息費用百分比。預設範本中會提供範例資料" sqref="B18:F18" xr:uid="{00000000-0002-0000-0000-000027000000}"/>
    <dataValidation allowBlank="1" showInputMessage="1" showErrorMessage="1" prompt="系統會自動更新此儲存格中的客戶地址" sqref="C4" xr:uid="{00000000-0002-0000-0000-000028000000}"/>
    <dataValidation allowBlank="1" showInputMessage="1" showErrorMessage="1" prompt="系統會自動更新此儲存格中的客戶地址 2" sqref="C5" xr:uid="{00000000-0002-0000-0000-000029000000}"/>
    <dataValidation allowBlank="1" showInputMessage="1" showErrorMessage="1" prompt="系統會自動更新此儲存格中的客戶縣/市、州和郵遞區號" sqref="C6" xr:uid="{00000000-0002-0000-0000-00002A000000}"/>
    <dataValidation allowBlank="1" showInputMessage="1" showErrorMessage="1" prompt="系統會自動更新此儲存格中的客戶電子郵件地址" sqref="E5" xr:uid="{00000000-0002-0000-0000-00002B000000}"/>
    <dataValidation allowBlank="1" showInputMessage="1" showErrorMessage="1" prompt="在此活頁簿中建立商業發票。在此工作表中輸入公司詳細資料，並在 [客戶] 工作表中輸入客戶詳細資料。選取儲存格 J1 來瀏覽至 [客戶] 工作表" sqref="A1" xr:uid="{00000000-0002-0000-0000-00002C000000}"/>
    <dataValidation allowBlank="1" showInputMessage="1" showErrorMessage="1" prompt="在右側儲存格中輸入開立發票的公司電話號碼" sqref="E1" xr:uid="{00000000-0002-0000-0000-00002D000000}"/>
    <dataValidation allowBlank="1" showInputMessage="1" showErrorMessage="1" prompt="在右側儲存格中輸入開立發票的公司傳真號碼" sqref="E2" xr:uid="{00000000-0002-0000-0000-00002E000000}"/>
    <dataValidation allowBlank="1" showInputMessage="1" showErrorMessage="1" prompt="系統會自動更新儲存格 C3 到 C6 中的客戶地址" sqref="B4:B6" xr:uid="{00000000-0002-0000-0000-00002F000000}"/>
    <dataValidation allowBlank="1" showInputMessage="1" showErrorMessage="1" prompt="在此儲存格中輸入開立發票的公司名稱。在儲存格 D1 至 G2 中輸入開立發票的公司詳細資料，並於儲存格 B3 至 H5 中輸入帳單詳細資料。在表格的儲存格 B7 中開始輸入發票詳細資料" sqref="B1:C2" xr:uid="{00000000-0002-0000-0000-000030000000}"/>
    <dataValidation allowBlank="1" showInputMessage="1" showErrorMessage="1" prompt="[客戶] 工作表的瀏覽連結。此儲存格不會列印出來" sqref="J1" xr:uid="{00000000-0002-0000-0000-000031000000}"/>
  </dataValidations>
  <hyperlinks>
    <hyperlink ref="G1" r:id="rId1" xr:uid="{00000000-0004-0000-0000-000000000000}"/>
    <hyperlink ref="G2" r:id="rId2" xr:uid="{00000000-0004-0000-0000-000001000000}"/>
    <hyperlink ref="G2:H2" r:id="rId3" tooltip="選取以檢視此網站" display="https://www.microsoft.com/zh-TW/" xr:uid="{00000000-0004-0000-0000-000002000000}"/>
    <hyperlink ref="J1" location="客戶!A1" tooltip="選取以瀏覽至 [客戶] 工作表" display="客戶" xr:uid="{00000000-0004-0000-0000-000003000000}"/>
  </hyperlinks>
  <printOptions horizontalCentered="1"/>
  <pageMargins left="0.25" right="0.25" top="0.75" bottom="0.75" header="0.3" footer="0.3"/>
  <pageSetup paperSize="9" fitToHeight="0" orientation="portrait" horizontalDpi="300" verticalDpi="300" r:id="rId4"/>
  <headerFooter differentFirst="1">
    <oddFooter>Page &amp;P of &amp;N</oddFooter>
  </headerFooter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M4"/>
  <sheetViews>
    <sheetView showGridLines="0" zoomScaleNormal="100" workbookViewId="0"/>
  </sheetViews>
  <sheetFormatPr defaultColWidth="9.33203125" defaultRowHeight="30" customHeight="1" x14ac:dyDescent="0.25"/>
  <cols>
    <col min="1" max="1" width="2.77734375" style="1" customWidth="1"/>
    <col min="2" max="6" width="14.77734375" style="1" customWidth="1"/>
    <col min="7" max="7" width="17.33203125" style="1" customWidth="1"/>
    <col min="8" max="8" width="14.88671875" style="1" customWidth="1"/>
    <col min="9" max="9" width="13.33203125" style="1" customWidth="1"/>
    <col min="10" max="10" width="22.6640625" style="1" customWidth="1"/>
    <col min="11" max="11" width="22.77734375" style="1" customWidth="1"/>
    <col min="12" max="12" width="2.77734375" style="1" customWidth="1"/>
    <col min="13" max="13" width="22.77734375" style="1" customWidth="1"/>
    <col min="14" max="16384" width="9.33203125" style="1"/>
  </cols>
  <sheetData>
    <row r="1" spans="2:13" ht="42" customHeight="1" x14ac:dyDescent="0.25">
      <c r="B1" s="2" t="s">
        <v>28</v>
      </c>
      <c r="M1" s="39" t="s">
        <v>56</v>
      </c>
    </row>
    <row r="2" spans="2:13" ht="30" customHeight="1" x14ac:dyDescent="0.25">
      <c r="B2" s="1" t="s">
        <v>29</v>
      </c>
      <c r="C2" s="1" t="s">
        <v>31</v>
      </c>
      <c r="D2" s="1" t="s">
        <v>34</v>
      </c>
      <c r="E2" s="1" t="s">
        <v>37</v>
      </c>
      <c r="F2" s="1" t="s">
        <v>39</v>
      </c>
      <c r="G2" s="1" t="s">
        <v>42</v>
      </c>
      <c r="H2" s="1" t="s">
        <v>45</v>
      </c>
      <c r="I2" s="1" t="s">
        <v>47</v>
      </c>
      <c r="J2" s="1" t="s">
        <v>50</v>
      </c>
      <c r="K2" s="1" t="s">
        <v>53</v>
      </c>
    </row>
    <row r="3" spans="2:13" ht="30" customHeight="1" x14ac:dyDescent="0.25">
      <c r="B3" s="3" t="s">
        <v>5</v>
      </c>
      <c r="C3" s="3" t="s">
        <v>32</v>
      </c>
      <c r="D3" s="3" t="s">
        <v>35</v>
      </c>
      <c r="E3" s="3" t="s">
        <v>38</v>
      </c>
      <c r="F3" s="3" t="s">
        <v>40</v>
      </c>
      <c r="G3" s="3" t="s">
        <v>43</v>
      </c>
      <c r="H3" s="4">
        <v>12345</v>
      </c>
      <c r="I3" s="24" t="s">
        <v>48</v>
      </c>
      <c r="J3" s="25" t="s">
        <v>51</v>
      </c>
      <c r="K3" s="37" t="s">
        <v>54</v>
      </c>
    </row>
    <row r="4" spans="2:13" ht="30" customHeight="1" x14ac:dyDescent="0.25">
      <c r="B4" s="3" t="s">
        <v>30</v>
      </c>
      <c r="C4" s="3" t="s">
        <v>33</v>
      </c>
      <c r="D4" s="3" t="s">
        <v>36</v>
      </c>
      <c r="E4" s="3"/>
      <c r="F4" s="3" t="s">
        <v>41</v>
      </c>
      <c r="G4" s="3" t="s">
        <v>44</v>
      </c>
      <c r="H4" s="4" t="s">
        <v>46</v>
      </c>
      <c r="I4" s="24" t="s">
        <v>49</v>
      </c>
      <c r="J4" s="25" t="s">
        <v>52</v>
      </c>
      <c r="K4" s="37" t="s">
        <v>55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7" type="noConversion"/>
  <dataValidations count="13">
    <dataValidation allowBlank="1" showInputMessage="1" showErrorMessage="1" prompt="在此工作表中輸入客戶詳細資料。輸入的客戶資訊會用於 [商業發票] 工作表中。選取儲存格 M1 以瀏覽至 [商業發票] 工作表" sqref="A1" xr:uid="{00000000-0002-0000-0100-000000000000}"/>
    <dataValidation allowBlank="1" showInputMessage="1" showErrorMessage="1" prompt="此儲存格為本工作表的標題" sqref="B1" xr:uid="{00000000-0002-0000-0100-000001000000}"/>
    <dataValidation allowBlank="1" showInputMessage="1" showErrorMessage="1" prompt="在此標題下方的欄中輸入公司名稱。使用標題篩選來尋找特定項目" sqref="B2" xr:uid="{00000000-0002-0000-0100-000002000000}"/>
    <dataValidation allowBlank="1" showInputMessage="1" showErrorMessage="1" prompt="在此標題下方的欄中輸入連絡人姓名" sqref="C2" xr:uid="{00000000-0002-0000-0100-000003000000}"/>
    <dataValidation allowBlank="1" showInputMessage="1" showErrorMessage="1" prompt="在此標題下方的欄中輸入地址" sqref="D2" xr:uid="{00000000-0002-0000-0100-000004000000}"/>
    <dataValidation allowBlank="1" showInputMessage="1" showErrorMessage="1" prompt="在此標題下方的欄中輸入地址 2" sqref="E2" xr:uid="{00000000-0002-0000-0100-000005000000}"/>
    <dataValidation allowBlank="1" showInputMessage="1" showErrorMessage="1" prompt="在此標題下方的欄中輸入縣/市" sqref="F2" xr:uid="{00000000-0002-0000-0100-000006000000}"/>
    <dataValidation allowBlank="1" showInputMessage="1" showErrorMessage="1" prompt="在此標題下方的欄中輸入州" sqref="G2" xr:uid="{00000000-0002-0000-0100-000007000000}"/>
    <dataValidation allowBlank="1" showInputMessage="1" showErrorMessage="1" prompt="在此標題下方的欄中輸入郵遞區號" sqref="H2" xr:uid="{00000000-0002-0000-0100-000008000000}"/>
    <dataValidation allowBlank="1" showInputMessage="1" showErrorMessage="1" prompt="在此標題下方的欄中輸入電話號碼" sqref="I2" xr:uid="{00000000-0002-0000-0100-000009000000}"/>
    <dataValidation allowBlank="1" showInputMessage="1" showErrorMessage="1" prompt="在此標題下方的欄中輸入電子郵件地址" sqref="J2" xr:uid="{00000000-0002-0000-0100-00000A000000}"/>
    <dataValidation allowBlank="1" showInputMessage="1" showErrorMessage="1" prompt="在此標題下方的欄中輸入傳真號碼" sqref="K2" xr:uid="{00000000-0002-0000-0100-00000B000000}"/>
    <dataValidation allowBlank="1" showInputMessage="1" showErrorMessage="1" prompt="[商業發票] 工作表的瀏覽連結。此儲存格不會列印出來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商業發票!A1" tooltip="選取以瀏覽至 [商業發票] 工作表" display="商業發票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18</vt:i4>
      </vt:variant>
    </vt:vector>
  </HeadingPairs>
  <TitlesOfParts>
    <vt:vector size="20" baseType="lpstr">
      <vt:lpstr>商業發票</vt:lpstr>
      <vt:lpstr>客戶</vt:lpstr>
      <vt:lpstr>客戶!Print_Area</vt:lpstr>
      <vt:lpstr>商業發票!Print_Area</vt:lpstr>
      <vt:lpstr>客戶!Print_Titles</vt:lpstr>
      <vt:lpstr>商業發票!Print_Titles</vt:lpstr>
      <vt:lpstr>公司名稱</vt:lpstr>
      <vt:lpstr>列標題區域1..C6</vt:lpstr>
      <vt:lpstr>列標題區域2..E5</vt:lpstr>
      <vt:lpstr>列標題區域3..H5</vt:lpstr>
      <vt:lpstr>列標題區域4..H20</vt:lpstr>
      <vt:lpstr>客戶查閱</vt:lpstr>
      <vt:lpstr>訂金</vt:lpstr>
      <vt:lpstr>帳單名稱</vt:lpstr>
      <vt:lpstr>發票小計</vt:lpstr>
      <vt:lpstr>運費</vt:lpstr>
      <vt:lpstr>標題2</vt:lpstr>
      <vt:lpstr>營業稅</vt:lpstr>
      <vt:lpstr>營業稅率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2017-04-21T05:17:51Z</dcterms:created>
  <dcterms:modified xsi:type="dcterms:W3CDTF">2018-04-13T06:25:29Z</dcterms:modified>
</cp:coreProperties>
</file>