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10785" windowHeight="7500" tabRatio="713"/>
  </bookViews>
  <sheets>
    <sheet name="收入数据" sheetId="1" r:id="rId1"/>
    <sheet name="线性" sheetId="8" r:id="rId2"/>
    <sheet name="对数" sheetId="10" r:id="rId3"/>
    <sheet name="多项式" sheetId="13" r:id="rId4"/>
    <sheet name="乘幂" sheetId="14" r:id="rId5"/>
    <sheet name="指数" sheetId="12" r:id="rId6"/>
    <sheet name="移动平均" sheetId="15" r:id="rId7"/>
  </sheets>
  <definedNames>
    <definedName name="_xlnm.Print_Titles" localSheetId="0">收入数据!$3:$3</definedName>
    <definedName name="Revenue_Data">收入数据!$B$3:$C$39</definedName>
    <definedName name="Title1">数据[[#Headers],[时期]]</definedName>
    <definedName name="收入">收入数据!$C$4:$C$39</definedName>
  </definedNames>
  <calcPr calcId="171027"/>
</workbook>
</file>

<file path=xl/calcChain.xml><?xml version="1.0" encoding="utf-8"?>
<calcChain xmlns="http://schemas.openxmlformats.org/spreadsheetml/2006/main">
  <c r="B19" i="1" l="1"/>
  <c r="B38" i="1" l="1"/>
  <c r="B37" i="1"/>
  <c r="B36" i="1"/>
  <c r="B35" i="1"/>
  <c r="B34" i="1"/>
  <c r="B33" i="1"/>
  <c r="B32" i="1"/>
  <c r="B31" i="1"/>
  <c r="B30" i="1"/>
  <c r="B29" i="1"/>
  <c r="B28" i="1"/>
  <c r="B39" i="1"/>
  <c r="B26" i="1"/>
  <c r="B25" i="1"/>
  <c r="B24" i="1"/>
  <c r="B23" i="1"/>
  <c r="B22" i="1"/>
  <c r="B21" i="1"/>
  <c r="B20" i="1"/>
  <c r="B18" i="1"/>
  <c r="B17" i="1"/>
  <c r="B16" i="1"/>
  <c r="B27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<sst xmlns="http://schemas.openxmlformats.org/spreadsheetml/2006/main" count="4" uniqueCount="4">
  <si>
    <t>按时期计算的基准收入</t>
  </si>
  <si>
    <t>所有金额以千为单位显示</t>
  </si>
  <si>
    <t>时期</t>
  </si>
  <si>
    <t>收入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</si>
</sst>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_ ;_ * \-#,##0_ ;_ * &quot;-&quot;_ ;_ @_ "/>
    <numFmt numFmtId="165" formatCode="_ * #,##0.00_ ;_ * \-#,##0.00_ ;_ * &quot;-&quot;??_ ;_ @_ "/>
    <numFmt numFmtId="166" formatCode="_ &quot;₹&quot;\ * #,##0_ ;_ &quot;₹&quot;\ * \-#,##0_ ;_ &quot;₹&quot;\ * &quot;-&quot;_ ;_ @_ "/>
    <numFmt numFmtId="167" formatCode="_ &quot;₹&quot;\ * #,##0.00_ ;_ &quot;₹&quot;\ * \-#,##0.00_ ;_ &quot;₹&quot;\ * &quot;-&quot;??_ ;_ @_ "/>
    <numFmt numFmtId="168" formatCode="#,##0_ "/>
    <numFmt numFmtId="169" formatCode="yyyy&quot;年&quot;m&quot;月&quot;;@"/>
  </numFmts>
  <fonts count="21" x14ac:knownFonts="1">
    <font>
      <sz val="11"/>
      <name val="Microsoft YaHei UI"/>
      <family val="2"/>
      <charset val="134"/>
    </font>
    <font>
      <sz val="8"/>
      <name val="Arial"/>
      <family val="2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1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b/>
      <sz val="15"/>
      <color theme="3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8"/>
      <color theme="3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11"/>
      <color theme="4" tint="-0.499984740745262"/>
      <name val="Microsoft YaHei UI"/>
      <family val="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wrapText="1"/>
    </xf>
    <xf numFmtId="165" fontId="7" fillId="0" borderId="0" applyFill="0" applyBorder="0" applyAlignment="0" applyProtection="0"/>
    <xf numFmtId="164" fontId="7" fillId="0" borderId="0" applyFill="0" applyBorder="0" applyAlignment="0" applyProtection="0"/>
    <xf numFmtId="167" fontId="7" fillId="0" borderId="0" applyFill="0" applyBorder="0" applyAlignment="0" applyProtection="0"/>
    <xf numFmtId="166" fontId="7" fillId="0" borderId="0" applyFill="0" applyBorder="0" applyAlignment="0" applyProtection="0"/>
    <xf numFmtId="9" fontId="7" fillId="0" borderId="0" applyFill="0" applyBorder="0" applyAlignment="0" applyProtection="0"/>
    <xf numFmtId="0" fontId="5" fillId="2" borderId="1" applyNumberFormat="0" applyAlignment="0" applyProtection="0"/>
    <xf numFmtId="0" fontId="6" fillId="3" borderId="2" applyNumberFormat="0" applyAlignment="0" applyProtection="0"/>
    <xf numFmtId="169" fontId="7" fillId="0" borderId="3">
      <alignment horizontal="center"/>
    </xf>
    <xf numFmtId="168" fontId="7" fillId="0" borderId="4">
      <alignment horizontal="right" indent="1"/>
    </xf>
    <xf numFmtId="0" fontId="17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4" fillId="6" borderId="0" applyNumberFormat="0" applyBorder="0" applyAlignment="0" applyProtection="0"/>
    <xf numFmtId="0" fontId="15" fillId="7" borderId="0" applyNumberFormat="0" applyBorder="0" applyAlignment="0" applyProtection="0"/>
    <xf numFmtId="0" fontId="13" fillId="8" borderId="1" applyNumberFormat="0" applyAlignment="0" applyProtection="0"/>
    <xf numFmtId="0" fontId="16" fillId="2" borderId="8" applyNumberFormat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7" fillId="9" borderId="10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7">
    <xf numFmtId="0" fontId="0" fillId="0" borderId="0" xfId="0">
      <alignment wrapText="1"/>
    </xf>
    <xf numFmtId="0" fontId="0" fillId="0" borderId="0" xfId="0" applyFont="1" applyAlignment="1"/>
    <xf numFmtId="0" fontId="0" fillId="4" borderId="0" xfId="0" applyFill="1" applyAlignment="1">
      <alignment horizontal="center" vertical="center" wrapText="1"/>
    </xf>
    <xf numFmtId="169" fontId="7" fillId="0" borderId="3" xfId="8">
      <alignment horizontal="center"/>
    </xf>
    <xf numFmtId="168" fontId="7" fillId="0" borderId="4" xfId="9">
      <alignment horizontal="right" indent="1"/>
    </xf>
    <xf numFmtId="0" fontId="20" fillId="0" borderId="0" xfId="0" applyNumberFormat="1" applyFont="1" applyBorder="1" applyAlignment="1"/>
    <xf numFmtId="0" fontId="0" fillId="0" borderId="0" xfId="0" applyAlignment="1">
      <alignment vertical="center" wrapText="1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6" builtinId="27" customBuiltin="1"/>
    <cellStyle name="Calculation" xfId="6" builtinId="22" customBuiltin="1"/>
    <cellStyle name="Check Cell" xfId="7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3" builtinId="53" customBuiltin="1"/>
    <cellStyle name="Good" xfId="15" builtinId="26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Input" xfId="18" builtinId="20" customBuiltin="1"/>
    <cellStyle name="Linked Cell" xfId="20" builtinId="24" customBuiltin="1"/>
    <cellStyle name="Neutral" xfId="17" builtinId="28" customBuiltin="1"/>
    <cellStyle name="Normal" xfId="0" builtinId="0" customBuiltin="1"/>
    <cellStyle name="Note" xfId="22" builtinId="10" customBuiltin="1"/>
    <cellStyle name="Output" xfId="19" builtinId="21" customBuiltin="1"/>
    <cellStyle name="Percent" xfId="5" builtinId="5" customBuiltin="1"/>
    <cellStyle name="Title" xfId="10" builtinId="15" customBuiltin="1"/>
    <cellStyle name="Total" xfId="24" builtinId="25" customBuiltin="1"/>
    <cellStyle name="Warning Text" xfId="21" builtinId="11" customBuiltin="1"/>
    <cellStyle name="收入" xfId="9"/>
    <cellStyle name="日期" xfId="8"/>
  </cellStyles>
  <dxfs count="2">
    <dxf>
      <font>
        <strike val="0"/>
        <outline val="0"/>
        <shadow val="0"/>
        <u val="none"/>
        <vertAlign val="baseline"/>
        <sz val="11"/>
        <name val="Arial"/>
      </font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C7458"/>
      <rgbColor rgb="0000FF00"/>
      <rgbColor rgb="00CFD3E1"/>
      <rgbColor rgb="00FFFF00"/>
      <rgbColor rgb="00CBB683"/>
      <rgbColor rgb="0000FFFF"/>
      <rgbColor rgb="00800000"/>
      <rgbColor rgb="00008000"/>
      <rgbColor rgb="0066649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1EBDB"/>
      <rgbColor rgb="00CC99FF"/>
      <rgbColor rgb="00E3CFB5"/>
      <rgbColor rgb="003366FF"/>
      <rgbColor rgb="0033CCCC"/>
      <rgbColor rgb="0099CC00"/>
      <rgbColor rgb="00E9DACB"/>
      <rgbColor rgb="00E5B429"/>
      <rgbColor rgb="00FF6600"/>
      <rgbColor rgb="00ECECF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预测收入：线性趋势线</a:t>
            </a:r>
          </a:p>
        </c:rich>
      </c:tx>
      <c:layout>
        <c:manualLayout>
          <c:xMode val="edge"/>
          <c:yMode val="edge"/>
          <c:x val="0.37180910099889014"/>
          <c:y val="2.3926046764545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90011098779134E-2"/>
          <c:y val="0.12669478286697933"/>
          <c:w val="0.86123796245469464"/>
          <c:h val="0.7101676272226678"/>
        </c:manualLayout>
      </c:layout>
      <c:lineChart>
        <c:grouping val="standard"/>
        <c:varyColors val="0"/>
        <c:ser>
          <c:idx val="0"/>
          <c:order val="0"/>
          <c:tx>
            <c:strRef>
              <c:f>收入数据!$C$3</c:f>
              <c:strCache>
                <c:ptCount val="1"/>
                <c:pt idx="0">
                  <c:v>收入</c:v>
                </c:pt>
              </c:strCache>
            </c:strRef>
          </c:tx>
          <c:trendline>
            <c:trendlineType val="linear"/>
            <c:forward val="12"/>
            <c:dispRSqr val="0"/>
            <c:dispEq val="0"/>
          </c:trendline>
          <c:cat>
            <c:numRef>
              <c:f>收入数据!$B$4:$B$39</c:f>
              <c:numCache>
                <c:formatCode>yyyy"年"m"月";@</c:formatCode>
                <c:ptCount val="3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</c:numCache>
            </c:numRef>
          </c:cat>
          <c:val>
            <c:numRef>
              <c:f>收入数据!$C$4:$C$39</c:f>
              <c:numCache>
                <c:formatCode>#,##0_ </c:formatCode>
                <c:ptCount val="36"/>
                <c:pt idx="0">
                  <c:v>41</c:v>
                </c:pt>
                <c:pt idx="1">
                  <c:v>40</c:v>
                </c:pt>
                <c:pt idx="2">
                  <c:v>38</c:v>
                </c:pt>
                <c:pt idx="3">
                  <c:v>37</c:v>
                </c:pt>
                <c:pt idx="4">
                  <c:v>37</c:v>
                </c:pt>
                <c:pt idx="5">
                  <c:v>36</c:v>
                </c:pt>
                <c:pt idx="6">
                  <c:v>38</c:v>
                </c:pt>
                <c:pt idx="7">
                  <c:v>37</c:v>
                </c:pt>
                <c:pt idx="8">
                  <c:v>38</c:v>
                </c:pt>
                <c:pt idx="9">
                  <c:v>44</c:v>
                </c:pt>
                <c:pt idx="10">
                  <c:v>45</c:v>
                </c:pt>
                <c:pt idx="11">
                  <c:v>42</c:v>
                </c:pt>
                <c:pt idx="12">
                  <c:v>37</c:v>
                </c:pt>
                <c:pt idx="13">
                  <c:v>39</c:v>
                </c:pt>
                <c:pt idx="14">
                  <c:v>38</c:v>
                </c:pt>
                <c:pt idx="15">
                  <c:v>43</c:v>
                </c:pt>
                <c:pt idx="16">
                  <c:v>42</c:v>
                </c:pt>
                <c:pt idx="17">
                  <c:v>39</c:v>
                </c:pt>
                <c:pt idx="18">
                  <c:v>40</c:v>
                </c:pt>
                <c:pt idx="19">
                  <c:v>43</c:v>
                </c:pt>
                <c:pt idx="20">
                  <c:v>46</c:v>
                </c:pt>
                <c:pt idx="21">
                  <c:v>48</c:v>
                </c:pt>
                <c:pt idx="22">
                  <c:v>46</c:v>
                </c:pt>
                <c:pt idx="23">
                  <c:v>48</c:v>
                </c:pt>
                <c:pt idx="24">
                  <c:v>41</c:v>
                </c:pt>
                <c:pt idx="25">
                  <c:v>40</c:v>
                </c:pt>
                <c:pt idx="26">
                  <c:v>41</c:v>
                </c:pt>
                <c:pt idx="27">
                  <c:v>40</c:v>
                </c:pt>
                <c:pt idx="28">
                  <c:v>43</c:v>
                </c:pt>
                <c:pt idx="29">
                  <c:v>47</c:v>
                </c:pt>
                <c:pt idx="30">
                  <c:v>49</c:v>
                </c:pt>
                <c:pt idx="31">
                  <c:v>50</c:v>
                </c:pt>
                <c:pt idx="32">
                  <c:v>52</c:v>
                </c:pt>
                <c:pt idx="33">
                  <c:v>57</c:v>
                </c:pt>
                <c:pt idx="34">
                  <c:v>56</c:v>
                </c:pt>
                <c:pt idx="35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7C-49D6-9F73-3CC99CBDB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07552"/>
        <c:axId val="58009856"/>
      </c:lineChart>
      <c:dateAx>
        <c:axId val="58007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时期</a:t>
                </a:r>
              </a:p>
            </c:rich>
          </c:tx>
          <c:layout>
            <c:manualLayout>
              <c:xMode val="edge"/>
              <c:yMode val="edge"/>
              <c:x val="0.4816495764116443"/>
              <c:y val="0.95213541527648049"/>
            </c:manualLayout>
          </c:layout>
          <c:overlay val="0"/>
        </c:title>
        <c:numFmt formatCode="yyyy&quot;年&quot;m&quot;月&quot;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100"/>
            </a:pPr>
            <a:endParaRPr lang="en-US"/>
          </a:p>
        </c:txPr>
        <c:crossAx val="58009856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580098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收入（以千为单位）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3507340946166394"/>
            </c:manualLayout>
          </c:layout>
          <c:overlay val="0"/>
        </c:title>
        <c:numFmt formatCode="#,##0_ 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8007552"/>
        <c:crosses val="autoZero"/>
        <c:crossBetween val="between"/>
      </c:valAx>
      <c:spPr>
        <a:gradFill>
          <a:gsLst>
            <a:gs pos="0">
              <a:schemeClr val="accent1">
                <a:lumMod val="20000"/>
                <a:lumOff val="80000"/>
              </a:schemeClr>
            </a:gs>
            <a:gs pos="100000">
              <a:srgbClr val="FFFFFF"/>
            </a:gs>
          </a:gsLst>
          <a:lin ang="18900000" scaled="1"/>
        </a:gradFill>
      </c:spPr>
    </c:plotArea>
    <c:plotVisOnly val="1"/>
    <c:dispBlanksAs val="gap"/>
    <c:showDLblsOverMax val="0"/>
  </c:chart>
  <c:txPr>
    <a:bodyPr/>
    <a:lstStyle/>
    <a:p>
      <a:pPr>
        <a:defRPr>
          <a:latin typeface="Microsoft YaHei UI" panose="020B0503020204020204" pitchFamily="34" charset="-122"/>
          <a:ea typeface="Microsoft YaHei UI" panose="020B0503020204020204" pitchFamily="34" charset="-122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预测收入：对数趋势线</a:t>
            </a:r>
          </a:p>
        </c:rich>
      </c:tx>
      <c:layout>
        <c:manualLayout>
          <c:xMode val="edge"/>
          <c:yMode val="edge"/>
          <c:x val="0.37868440357998723"/>
          <c:y val="2.40955558521286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830558638549756E-2"/>
          <c:y val="0.13485589994562261"/>
          <c:w val="0.86069101311560048"/>
          <c:h val="0.70528184536318095"/>
        </c:manualLayout>
      </c:layout>
      <c:lineChart>
        <c:grouping val="standard"/>
        <c:varyColors val="0"/>
        <c:ser>
          <c:idx val="0"/>
          <c:order val="0"/>
          <c:tx>
            <c:strRef>
              <c:f>收入数据!$C$3</c:f>
              <c:strCache>
                <c:ptCount val="1"/>
                <c:pt idx="0">
                  <c:v>收入</c:v>
                </c:pt>
              </c:strCache>
            </c:strRef>
          </c:tx>
          <c:trendline>
            <c:trendlineType val="log"/>
            <c:forward val="12"/>
            <c:dispRSqr val="0"/>
            <c:dispEq val="0"/>
          </c:trendline>
          <c:cat>
            <c:numRef>
              <c:f>收入数据!$B$4:$B$39</c:f>
              <c:numCache>
                <c:formatCode>yyyy"年"m"月";@</c:formatCode>
                <c:ptCount val="3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</c:numCache>
            </c:numRef>
          </c:cat>
          <c:val>
            <c:numRef>
              <c:f>收入数据!$C$4:$C$39</c:f>
              <c:numCache>
                <c:formatCode>#,##0_ </c:formatCode>
                <c:ptCount val="36"/>
                <c:pt idx="0">
                  <c:v>41</c:v>
                </c:pt>
                <c:pt idx="1">
                  <c:v>40</c:v>
                </c:pt>
                <c:pt idx="2">
                  <c:v>38</c:v>
                </c:pt>
                <c:pt idx="3">
                  <c:v>37</c:v>
                </c:pt>
                <c:pt idx="4">
                  <c:v>37</c:v>
                </c:pt>
                <c:pt idx="5">
                  <c:v>36</c:v>
                </c:pt>
                <c:pt idx="6">
                  <c:v>38</c:v>
                </c:pt>
                <c:pt idx="7">
                  <c:v>37</c:v>
                </c:pt>
                <c:pt idx="8">
                  <c:v>38</c:v>
                </c:pt>
                <c:pt idx="9">
                  <c:v>44</c:v>
                </c:pt>
                <c:pt idx="10">
                  <c:v>45</c:v>
                </c:pt>
                <c:pt idx="11">
                  <c:v>42</c:v>
                </c:pt>
                <c:pt idx="12">
                  <c:v>37</c:v>
                </c:pt>
                <c:pt idx="13">
                  <c:v>39</c:v>
                </c:pt>
                <c:pt idx="14">
                  <c:v>38</c:v>
                </c:pt>
                <c:pt idx="15">
                  <c:v>43</c:v>
                </c:pt>
                <c:pt idx="16">
                  <c:v>42</c:v>
                </c:pt>
                <c:pt idx="17">
                  <c:v>39</c:v>
                </c:pt>
                <c:pt idx="18">
                  <c:v>40</c:v>
                </c:pt>
                <c:pt idx="19">
                  <c:v>43</c:v>
                </c:pt>
                <c:pt idx="20">
                  <c:v>46</c:v>
                </c:pt>
                <c:pt idx="21">
                  <c:v>48</c:v>
                </c:pt>
                <c:pt idx="22">
                  <c:v>46</c:v>
                </c:pt>
                <c:pt idx="23">
                  <c:v>48</c:v>
                </c:pt>
                <c:pt idx="24">
                  <c:v>41</c:v>
                </c:pt>
                <c:pt idx="25">
                  <c:v>40</c:v>
                </c:pt>
                <c:pt idx="26">
                  <c:v>41</c:v>
                </c:pt>
                <c:pt idx="27">
                  <c:v>40</c:v>
                </c:pt>
                <c:pt idx="28">
                  <c:v>43</c:v>
                </c:pt>
                <c:pt idx="29">
                  <c:v>47</c:v>
                </c:pt>
                <c:pt idx="30">
                  <c:v>49</c:v>
                </c:pt>
                <c:pt idx="31">
                  <c:v>50</c:v>
                </c:pt>
                <c:pt idx="32">
                  <c:v>52</c:v>
                </c:pt>
                <c:pt idx="33">
                  <c:v>57</c:v>
                </c:pt>
                <c:pt idx="34">
                  <c:v>56</c:v>
                </c:pt>
                <c:pt idx="35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34-4C9C-9201-BB0534E33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7952"/>
        <c:axId val="99546240"/>
      </c:lineChart>
      <c:dateAx>
        <c:axId val="96397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时期</a:t>
                </a:r>
              </a:p>
            </c:rich>
          </c:tx>
          <c:layout>
            <c:manualLayout>
              <c:xMode val="edge"/>
              <c:yMode val="edge"/>
              <c:x val="0.47934877705504203"/>
              <c:y val="0.95131473820009782"/>
            </c:manualLayout>
          </c:layout>
          <c:overlay val="0"/>
        </c:title>
        <c:numFmt formatCode="yyyy&quot;年&quot;m&quot;月&quot;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99546240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995462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收入（以千为单位）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7357259380097896"/>
            </c:manualLayout>
          </c:layout>
          <c:overlay val="0"/>
        </c:title>
        <c:numFmt formatCode="#,##0_ 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6397952"/>
        <c:crosses val="autoZero"/>
        <c:crossBetween val="between"/>
      </c:valAx>
      <c:spPr>
        <a:gradFill>
          <a:gsLst>
            <a:gs pos="0">
              <a:schemeClr val="accent1">
                <a:lumMod val="20000"/>
                <a:lumOff val="80000"/>
              </a:schemeClr>
            </a:gs>
            <a:gs pos="100000">
              <a:srgbClr val="FFFFFF"/>
            </a:gs>
          </a:gsLst>
          <a:lin ang="18900000" scaled="1"/>
        </a:gradFill>
      </c:spPr>
    </c:plotArea>
    <c:plotVisOnly val="1"/>
    <c:dispBlanksAs val="gap"/>
    <c:showDLblsOverMax val="0"/>
  </c:chart>
  <c:txPr>
    <a:bodyPr/>
    <a:lstStyle/>
    <a:p>
      <a:pPr>
        <a:defRPr sz="1100">
          <a:latin typeface="Microsoft YaHei UI" panose="020B0503020204020204" pitchFamily="34" charset="-122"/>
          <a:ea typeface="Microsoft YaHei UI" panose="020B0503020204020204" pitchFamily="34" charset="-122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预测收入：多项式趋势线</a:t>
            </a:r>
          </a:p>
        </c:rich>
      </c:tx>
      <c:layout>
        <c:manualLayout>
          <c:xMode val="edge"/>
          <c:yMode val="edge"/>
          <c:x val="0.37070148840090639"/>
          <c:y val="1.95757818408292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90233074361818E-2"/>
          <c:y val="0.13050570962479607"/>
          <c:w val="0.8587677039571332"/>
          <c:h val="0.70372509676509531"/>
        </c:manualLayout>
      </c:layout>
      <c:lineChart>
        <c:grouping val="standard"/>
        <c:varyColors val="0"/>
        <c:ser>
          <c:idx val="0"/>
          <c:order val="0"/>
          <c:tx>
            <c:strRef>
              <c:f>收入数据!$C$3</c:f>
              <c:strCache>
                <c:ptCount val="1"/>
                <c:pt idx="0">
                  <c:v>收入</c:v>
                </c:pt>
              </c:strCache>
            </c:strRef>
          </c:tx>
          <c:trendline>
            <c:trendlineType val="poly"/>
            <c:order val="2"/>
            <c:forward val="12"/>
            <c:dispRSqr val="0"/>
            <c:dispEq val="0"/>
          </c:trendline>
          <c:cat>
            <c:numRef>
              <c:f>收入数据!$B$4:$B$39</c:f>
              <c:numCache>
                <c:formatCode>yyyy"年"m"月";@</c:formatCode>
                <c:ptCount val="3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</c:numCache>
            </c:numRef>
          </c:cat>
          <c:val>
            <c:numRef>
              <c:f>收入数据!$C$4:$C$39</c:f>
              <c:numCache>
                <c:formatCode>#,##0_ </c:formatCode>
                <c:ptCount val="36"/>
                <c:pt idx="0">
                  <c:v>41</c:v>
                </c:pt>
                <c:pt idx="1">
                  <c:v>40</c:v>
                </c:pt>
                <c:pt idx="2">
                  <c:v>38</c:v>
                </c:pt>
                <c:pt idx="3">
                  <c:v>37</c:v>
                </c:pt>
                <c:pt idx="4">
                  <c:v>37</c:v>
                </c:pt>
                <c:pt idx="5">
                  <c:v>36</c:v>
                </c:pt>
                <c:pt idx="6">
                  <c:v>38</c:v>
                </c:pt>
                <c:pt idx="7">
                  <c:v>37</c:v>
                </c:pt>
                <c:pt idx="8">
                  <c:v>38</c:v>
                </c:pt>
                <c:pt idx="9">
                  <c:v>44</c:v>
                </c:pt>
                <c:pt idx="10">
                  <c:v>45</c:v>
                </c:pt>
                <c:pt idx="11">
                  <c:v>42</c:v>
                </c:pt>
                <c:pt idx="12">
                  <c:v>37</c:v>
                </c:pt>
                <c:pt idx="13">
                  <c:v>39</c:v>
                </c:pt>
                <c:pt idx="14">
                  <c:v>38</c:v>
                </c:pt>
                <c:pt idx="15">
                  <c:v>43</c:v>
                </c:pt>
                <c:pt idx="16">
                  <c:v>42</c:v>
                </c:pt>
                <c:pt idx="17">
                  <c:v>39</c:v>
                </c:pt>
                <c:pt idx="18">
                  <c:v>40</c:v>
                </c:pt>
                <c:pt idx="19">
                  <c:v>43</c:v>
                </c:pt>
                <c:pt idx="20">
                  <c:v>46</c:v>
                </c:pt>
                <c:pt idx="21">
                  <c:v>48</c:v>
                </c:pt>
                <c:pt idx="22">
                  <c:v>46</c:v>
                </c:pt>
                <c:pt idx="23">
                  <c:v>48</c:v>
                </c:pt>
                <c:pt idx="24">
                  <c:v>41</c:v>
                </c:pt>
                <c:pt idx="25">
                  <c:v>40</c:v>
                </c:pt>
                <c:pt idx="26">
                  <c:v>41</c:v>
                </c:pt>
                <c:pt idx="27">
                  <c:v>40</c:v>
                </c:pt>
                <c:pt idx="28">
                  <c:v>43</c:v>
                </c:pt>
                <c:pt idx="29">
                  <c:v>47</c:v>
                </c:pt>
                <c:pt idx="30">
                  <c:v>49</c:v>
                </c:pt>
                <c:pt idx="31">
                  <c:v>50</c:v>
                </c:pt>
                <c:pt idx="32">
                  <c:v>52</c:v>
                </c:pt>
                <c:pt idx="33">
                  <c:v>57</c:v>
                </c:pt>
                <c:pt idx="34">
                  <c:v>56</c:v>
                </c:pt>
                <c:pt idx="35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75-4C8E-9EE6-A556C6F17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19296"/>
        <c:axId val="100121600"/>
      </c:lineChart>
      <c:dateAx>
        <c:axId val="10011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时期</a:t>
                </a:r>
              </a:p>
            </c:rich>
          </c:tx>
          <c:layout>
            <c:manualLayout>
              <c:xMode val="edge"/>
              <c:yMode val="edge"/>
              <c:x val="0.47653771539427137"/>
              <c:y val="0.95123804439699278"/>
            </c:manualLayout>
          </c:layout>
          <c:overlay val="0"/>
        </c:title>
        <c:numFmt formatCode="yyyy&quot;年&quot;m&quot;月&quot;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100121600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00121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收入（以千为单位）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7194127243066882"/>
            </c:manualLayout>
          </c:layout>
          <c:overlay val="0"/>
        </c:title>
        <c:numFmt formatCode="#,##0_ 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0119296"/>
        <c:crosses val="autoZero"/>
        <c:crossBetween val="between"/>
      </c:valAx>
      <c:spPr>
        <a:gradFill>
          <a:gsLst>
            <a:gs pos="0">
              <a:schemeClr val="accent1">
                <a:lumMod val="20000"/>
                <a:lumOff val="80000"/>
              </a:schemeClr>
            </a:gs>
            <a:gs pos="100000">
              <a:srgbClr val="FFFFFF"/>
            </a:gs>
          </a:gsLst>
          <a:lin ang="18900000" scaled="1"/>
        </a:gradFill>
      </c:spPr>
    </c:plotArea>
    <c:plotVisOnly val="1"/>
    <c:dispBlanksAs val="gap"/>
    <c:showDLblsOverMax val="0"/>
  </c:chart>
  <c:txPr>
    <a:bodyPr/>
    <a:lstStyle/>
    <a:p>
      <a:pPr>
        <a:defRPr sz="1100">
          <a:latin typeface="Microsoft YaHei UI" panose="020B0503020204020204" pitchFamily="34" charset="-122"/>
          <a:ea typeface="Microsoft YaHei UI" panose="020B0503020204020204" pitchFamily="34" charset="-122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预测收入：乘幂趋势线</a:t>
            </a:r>
          </a:p>
        </c:rich>
      </c:tx>
      <c:layout>
        <c:manualLayout>
          <c:xMode val="edge"/>
          <c:yMode val="edge"/>
          <c:x val="0.37774452106530165"/>
          <c:y val="1.95757818408292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90233074361818E-2"/>
          <c:y val="0.13050570962479607"/>
          <c:w val="0.86513616708454577"/>
          <c:h val="0.69659299238612393"/>
        </c:manualLayout>
      </c:layout>
      <c:lineChart>
        <c:grouping val="standard"/>
        <c:varyColors val="0"/>
        <c:ser>
          <c:idx val="0"/>
          <c:order val="0"/>
          <c:tx>
            <c:strRef>
              <c:f>收入数据!$C$3</c:f>
              <c:strCache>
                <c:ptCount val="1"/>
                <c:pt idx="0">
                  <c:v>收入</c:v>
                </c:pt>
              </c:strCache>
            </c:strRef>
          </c:tx>
          <c:trendline>
            <c:trendlineType val="power"/>
            <c:forward val="12"/>
            <c:dispRSqr val="0"/>
            <c:dispEq val="0"/>
          </c:trendline>
          <c:cat>
            <c:numRef>
              <c:f>收入数据!$B$4:$B$39</c:f>
              <c:numCache>
                <c:formatCode>yyyy"年"m"月";@</c:formatCode>
                <c:ptCount val="3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</c:numCache>
            </c:numRef>
          </c:cat>
          <c:val>
            <c:numRef>
              <c:f>收入数据!$C$4:$C$39</c:f>
              <c:numCache>
                <c:formatCode>#,##0_ </c:formatCode>
                <c:ptCount val="36"/>
                <c:pt idx="0">
                  <c:v>41</c:v>
                </c:pt>
                <c:pt idx="1">
                  <c:v>40</c:v>
                </c:pt>
                <c:pt idx="2">
                  <c:v>38</c:v>
                </c:pt>
                <c:pt idx="3">
                  <c:v>37</c:v>
                </c:pt>
                <c:pt idx="4">
                  <c:v>37</c:v>
                </c:pt>
                <c:pt idx="5">
                  <c:v>36</c:v>
                </c:pt>
                <c:pt idx="6">
                  <c:v>38</c:v>
                </c:pt>
                <c:pt idx="7">
                  <c:v>37</c:v>
                </c:pt>
                <c:pt idx="8">
                  <c:v>38</c:v>
                </c:pt>
                <c:pt idx="9">
                  <c:v>44</c:v>
                </c:pt>
                <c:pt idx="10">
                  <c:v>45</c:v>
                </c:pt>
                <c:pt idx="11">
                  <c:v>42</c:v>
                </c:pt>
                <c:pt idx="12">
                  <c:v>37</c:v>
                </c:pt>
                <c:pt idx="13">
                  <c:v>39</c:v>
                </c:pt>
                <c:pt idx="14">
                  <c:v>38</c:v>
                </c:pt>
                <c:pt idx="15">
                  <c:v>43</c:v>
                </c:pt>
                <c:pt idx="16">
                  <c:v>42</c:v>
                </c:pt>
                <c:pt idx="17">
                  <c:v>39</c:v>
                </c:pt>
                <c:pt idx="18">
                  <c:v>40</c:v>
                </c:pt>
                <c:pt idx="19">
                  <c:v>43</c:v>
                </c:pt>
                <c:pt idx="20">
                  <c:v>46</c:v>
                </c:pt>
                <c:pt idx="21">
                  <c:v>48</c:v>
                </c:pt>
                <c:pt idx="22">
                  <c:v>46</c:v>
                </c:pt>
                <c:pt idx="23">
                  <c:v>48</c:v>
                </c:pt>
                <c:pt idx="24">
                  <c:v>41</c:v>
                </c:pt>
                <c:pt idx="25">
                  <c:v>40</c:v>
                </c:pt>
                <c:pt idx="26">
                  <c:v>41</c:v>
                </c:pt>
                <c:pt idx="27">
                  <c:v>40</c:v>
                </c:pt>
                <c:pt idx="28">
                  <c:v>43</c:v>
                </c:pt>
                <c:pt idx="29">
                  <c:v>47</c:v>
                </c:pt>
                <c:pt idx="30">
                  <c:v>49</c:v>
                </c:pt>
                <c:pt idx="31">
                  <c:v>50</c:v>
                </c:pt>
                <c:pt idx="32">
                  <c:v>52</c:v>
                </c:pt>
                <c:pt idx="33">
                  <c:v>57</c:v>
                </c:pt>
                <c:pt idx="34">
                  <c:v>56</c:v>
                </c:pt>
                <c:pt idx="35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C-476D-8751-A9C44D9A8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38496"/>
        <c:axId val="101342592"/>
      </c:lineChart>
      <c:dateAx>
        <c:axId val="101338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时期</a:t>
                </a:r>
              </a:p>
            </c:rich>
          </c:tx>
          <c:layout>
            <c:manualLayout>
              <c:xMode val="edge"/>
              <c:yMode val="edge"/>
              <c:x val="0.47216174065198374"/>
              <c:y val="0.95049495084300906"/>
            </c:manualLayout>
          </c:layout>
          <c:overlay val="0"/>
        </c:title>
        <c:numFmt formatCode="yyyy&quot;年&quot;m&quot;月&quot;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101342592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013425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收入（以千为单位）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7194127243066882"/>
            </c:manualLayout>
          </c:layout>
          <c:overlay val="0"/>
        </c:title>
        <c:numFmt formatCode="#,##0_ 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338496"/>
        <c:crosses val="autoZero"/>
        <c:crossBetween val="between"/>
      </c:valAx>
      <c:spPr>
        <a:gradFill>
          <a:gsLst>
            <a:gs pos="0">
              <a:schemeClr val="accent1">
                <a:lumMod val="20000"/>
                <a:lumOff val="80000"/>
              </a:schemeClr>
            </a:gs>
            <a:gs pos="100000">
              <a:srgbClr val="FFFFFF"/>
            </a:gs>
          </a:gsLst>
          <a:lin ang="18900000" scaled="1"/>
        </a:gradFill>
      </c:spPr>
    </c:plotArea>
    <c:plotVisOnly val="1"/>
    <c:dispBlanksAs val="gap"/>
    <c:showDLblsOverMax val="0"/>
  </c:chart>
  <c:txPr>
    <a:bodyPr/>
    <a:lstStyle/>
    <a:p>
      <a:pPr>
        <a:defRPr sz="1100">
          <a:latin typeface="Microsoft YaHei UI" panose="020B0503020204020204" pitchFamily="34" charset="-122"/>
          <a:ea typeface="Microsoft YaHei UI" panose="020B0503020204020204" pitchFamily="34" charset="-122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预测收入：指数趋势线</a:t>
            </a:r>
          </a:p>
        </c:rich>
      </c:tx>
      <c:layout>
        <c:manualLayout>
          <c:xMode val="edge"/>
          <c:yMode val="edge"/>
          <c:x val="0.37592387908033231"/>
          <c:y val="1.95757818408292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90233074361818E-2"/>
          <c:y val="0.13050570962479607"/>
          <c:w val="0.8666090166142123"/>
          <c:h val="0.70528184536318095"/>
        </c:manualLayout>
      </c:layout>
      <c:lineChart>
        <c:grouping val="standard"/>
        <c:varyColors val="0"/>
        <c:ser>
          <c:idx val="0"/>
          <c:order val="0"/>
          <c:tx>
            <c:strRef>
              <c:f>收入数据!$C$3</c:f>
              <c:strCache>
                <c:ptCount val="1"/>
                <c:pt idx="0">
                  <c:v>收入</c:v>
                </c:pt>
              </c:strCache>
            </c:strRef>
          </c:tx>
          <c:trendline>
            <c:trendlineType val="exp"/>
            <c:forward val="12"/>
            <c:dispRSqr val="0"/>
            <c:dispEq val="0"/>
          </c:trendline>
          <c:cat>
            <c:numRef>
              <c:f>收入数据!$B$4:$B$39</c:f>
              <c:numCache>
                <c:formatCode>yyyy"年"m"月";@</c:formatCode>
                <c:ptCount val="3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</c:numCache>
            </c:numRef>
          </c:cat>
          <c:val>
            <c:numRef>
              <c:f>收入数据!$C$4:$C$39</c:f>
              <c:numCache>
                <c:formatCode>#,##0_ </c:formatCode>
                <c:ptCount val="36"/>
                <c:pt idx="0">
                  <c:v>41</c:v>
                </c:pt>
                <c:pt idx="1">
                  <c:v>40</c:v>
                </c:pt>
                <c:pt idx="2">
                  <c:v>38</c:v>
                </c:pt>
                <c:pt idx="3">
                  <c:v>37</c:v>
                </c:pt>
                <c:pt idx="4">
                  <c:v>37</c:v>
                </c:pt>
                <c:pt idx="5">
                  <c:v>36</c:v>
                </c:pt>
                <c:pt idx="6">
                  <c:v>38</c:v>
                </c:pt>
                <c:pt idx="7">
                  <c:v>37</c:v>
                </c:pt>
                <c:pt idx="8">
                  <c:v>38</c:v>
                </c:pt>
                <c:pt idx="9">
                  <c:v>44</c:v>
                </c:pt>
                <c:pt idx="10">
                  <c:v>45</c:v>
                </c:pt>
                <c:pt idx="11">
                  <c:v>42</c:v>
                </c:pt>
                <c:pt idx="12">
                  <c:v>37</c:v>
                </c:pt>
                <c:pt idx="13">
                  <c:v>39</c:v>
                </c:pt>
                <c:pt idx="14">
                  <c:v>38</c:v>
                </c:pt>
                <c:pt idx="15">
                  <c:v>43</c:v>
                </c:pt>
                <c:pt idx="16">
                  <c:v>42</c:v>
                </c:pt>
                <c:pt idx="17">
                  <c:v>39</c:v>
                </c:pt>
                <c:pt idx="18">
                  <c:v>40</c:v>
                </c:pt>
                <c:pt idx="19">
                  <c:v>43</c:v>
                </c:pt>
                <c:pt idx="20">
                  <c:v>46</c:v>
                </c:pt>
                <c:pt idx="21">
                  <c:v>48</c:v>
                </c:pt>
                <c:pt idx="22">
                  <c:v>46</c:v>
                </c:pt>
                <c:pt idx="23">
                  <c:v>48</c:v>
                </c:pt>
                <c:pt idx="24">
                  <c:v>41</c:v>
                </c:pt>
                <c:pt idx="25">
                  <c:v>40</c:v>
                </c:pt>
                <c:pt idx="26">
                  <c:v>41</c:v>
                </c:pt>
                <c:pt idx="27">
                  <c:v>40</c:v>
                </c:pt>
                <c:pt idx="28">
                  <c:v>43</c:v>
                </c:pt>
                <c:pt idx="29">
                  <c:v>47</c:v>
                </c:pt>
                <c:pt idx="30">
                  <c:v>49</c:v>
                </c:pt>
                <c:pt idx="31">
                  <c:v>50</c:v>
                </c:pt>
                <c:pt idx="32">
                  <c:v>52</c:v>
                </c:pt>
                <c:pt idx="33">
                  <c:v>57</c:v>
                </c:pt>
                <c:pt idx="34">
                  <c:v>56</c:v>
                </c:pt>
                <c:pt idx="35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7D-4BBF-B942-5915DAA97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63072"/>
        <c:axId val="118364416"/>
      </c:lineChart>
      <c:dateAx>
        <c:axId val="101363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时期</a:t>
                </a:r>
              </a:p>
            </c:rich>
          </c:tx>
          <c:layout>
            <c:manualLayout>
              <c:xMode val="edge"/>
              <c:yMode val="edge"/>
              <c:x val="0.4777700613510269"/>
              <c:y val="0.95131473820009782"/>
            </c:manualLayout>
          </c:layout>
          <c:overlay val="0"/>
        </c:title>
        <c:numFmt formatCode="yyyy&quot;年&quot;m&quot;月&quot;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118364416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18364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收入（以千为单位）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7194127243066882"/>
            </c:manualLayout>
          </c:layout>
          <c:overlay val="0"/>
        </c:title>
        <c:numFmt formatCode="#,##0_ 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363072"/>
        <c:crosses val="autoZero"/>
        <c:crossBetween val="between"/>
      </c:valAx>
      <c:spPr>
        <a:gradFill>
          <a:gsLst>
            <a:gs pos="0">
              <a:schemeClr val="accent1">
                <a:lumMod val="20000"/>
                <a:lumOff val="80000"/>
              </a:schemeClr>
            </a:gs>
            <a:gs pos="100000">
              <a:srgbClr val="FFFFFF"/>
            </a:gs>
          </a:gsLst>
          <a:lin ang="18900000" scaled="1"/>
        </a:gradFill>
      </c:spPr>
    </c:plotArea>
    <c:plotVisOnly val="1"/>
    <c:dispBlanksAs val="gap"/>
    <c:showDLblsOverMax val="0"/>
  </c:chart>
  <c:txPr>
    <a:bodyPr/>
    <a:lstStyle/>
    <a:p>
      <a:pPr>
        <a:defRPr sz="1100">
          <a:latin typeface="Microsoft YaHei UI" panose="020B0503020204020204" pitchFamily="34" charset="-122"/>
          <a:ea typeface="Microsoft YaHei UI" panose="020B0503020204020204" pitchFamily="34" charset="-122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收入趋势线：移动平均</a:t>
            </a:r>
          </a:p>
        </c:rich>
      </c:tx>
      <c:layout>
        <c:manualLayout>
          <c:xMode val="edge"/>
          <c:yMode val="edge"/>
          <c:x val="0.37552479853061843"/>
          <c:y val="1.95757818408292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251942286348501E-2"/>
          <c:y val="0.13050570962479607"/>
          <c:w val="0.88864565790957462"/>
          <c:h val="0.70310764761219158"/>
        </c:manualLayout>
      </c:layout>
      <c:lineChart>
        <c:grouping val="standard"/>
        <c:varyColors val="0"/>
        <c:ser>
          <c:idx val="0"/>
          <c:order val="0"/>
          <c:tx>
            <c:strRef>
              <c:f>收入数据!$C$3</c:f>
              <c:strCache>
                <c:ptCount val="1"/>
                <c:pt idx="0">
                  <c:v>收入</c:v>
                </c:pt>
              </c:strCache>
            </c:strRef>
          </c:tx>
          <c:trendline>
            <c:trendlineType val="movingAvg"/>
            <c:period val="6"/>
            <c:dispRSqr val="0"/>
            <c:dispEq val="0"/>
          </c:trendline>
          <c:cat>
            <c:numRef>
              <c:f>收入数据!$B$4:$B$39</c:f>
              <c:numCache>
                <c:formatCode>yyyy"年"m"月";@</c:formatCode>
                <c:ptCount val="3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</c:numCache>
            </c:numRef>
          </c:cat>
          <c:val>
            <c:numRef>
              <c:f>收入数据!$C$4:$C$39</c:f>
              <c:numCache>
                <c:formatCode>#,##0_ </c:formatCode>
                <c:ptCount val="36"/>
                <c:pt idx="0">
                  <c:v>41</c:v>
                </c:pt>
                <c:pt idx="1">
                  <c:v>40</c:v>
                </c:pt>
                <c:pt idx="2">
                  <c:v>38</c:v>
                </c:pt>
                <c:pt idx="3">
                  <c:v>37</c:v>
                </c:pt>
                <c:pt idx="4">
                  <c:v>37</c:v>
                </c:pt>
                <c:pt idx="5">
                  <c:v>36</c:v>
                </c:pt>
                <c:pt idx="6">
                  <c:v>38</c:v>
                </c:pt>
                <c:pt idx="7">
                  <c:v>37</c:v>
                </c:pt>
                <c:pt idx="8">
                  <c:v>38</c:v>
                </c:pt>
                <c:pt idx="9">
                  <c:v>44</c:v>
                </c:pt>
                <c:pt idx="10">
                  <c:v>45</c:v>
                </c:pt>
                <c:pt idx="11">
                  <c:v>42</c:v>
                </c:pt>
                <c:pt idx="12">
                  <c:v>37</c:v>
                </c:pt>
                <c:pt idx="13">
                  <c:v>39</c:v>
                </c:pt>
                <c:pt idx="14">
                  <c:v>38</c:v>
                </c:pt>
                <c:pt idx="15">
                  <c:v>43</c:v>
                </c:pt>
                <c:pt idx="16">
                  <c:v>42</c:v>
                </c:pt>
                <c:pt idx="17">
                  <c:v>39</c:v>
                </c:pt>
                <c:pt idx="18">
                  <c:v>40</c:v>
                </c:pt>
                <c:pt idx="19">
                  <c:v>43</c:v>
                </c:pt>
                <c:pt idx="20">
                  <c:v>46</c:v>
                </c:pt>
                <c:pt idx="21">
                  <c:v>48</c:v>
                </c:pt>
                <c:pt idx="22">
                  <c:v>46</c:v>
                </c:pt>
                <c:pt idx="23">
                  <c:v>48</c:v>
                </c:pt>
                <c:pt idx="24">
                  <c:v>41</c:v>
                </c:pt>
                <c:pt idx="25">
                  <c:v>40</c:v>
                </c:pt>
                <c:pt idx="26">
                  <c:v>41</c:v>
                </c:pt>
                <c:pt idx="27">
                  <c:v>40</c:v>
                </c:pt>
                <c:pt idx="28">
                  <c:v>43</c:v>
                </c:pt>
                <c:pt idx="29">
                  <c:v>47</c:v>
                </c:pt>
                <c:pt idx="30">
                  <c:v>49</c:v>
                </c:pt>
                <c:pt idx="31">
                  <c:v>50</c:v>
                </c:pt>
                <c:pt idx="32">
                  <c:v>52</c:v>
                </c:pt>
                <c:pt idx="33">
                  <c:v>57</c:v>
                </c:pt>
                <c:pt idx="34">
                  <c:v>56</c:v>
                </c:pt>
                <c:pt idx="35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A9-4612-817D-30B6842E9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55200"/>
        <c:axId val="101157120"/>
      </c:lineChart>
      <c:dateAx>
        <c:axId val="101155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时期</a:t>
                </a:r>
              </a:p>
            </c:rich>
          </c:tx>
          <c:layout>
            <c:manualLayout>
              <c:xMode val="edge"/>
              <c:yMode val="edge"/>
              <c:x val="0.48200703172972942"/>
              <c:y val="0.9512289692601984"/>
            </c:manualLayout>
          </c:layout>
          <c:overlay val="0"/>
        </c:title>
        <c:numFmt formatCode="yyyy&quot;年&quot;m&quot;月&quot;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101157120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01157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收入（以千为单位）</a:t>
                </a:r>
              </a:p>
            </c:rich>
          </c:tx>
          <c:layout>
            <c:manualLayout>
              <c:xMode val="edge"/>
              <c:yMode val="edge"/>
              <c:x val="8.0679045554088325E-3"/>
              <c:y val="0.37194127852662484"/>
            </c:manualLayout>
          </c:layout>
          <c:overlay val="0"/>
        </c:title>
        <c:numFmt formatCode="#,##0_ 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155200"/>
        <c:crosses val="autoZero"/>
        <c:crossBetween val="between"/>
      </c:valAx>
      <c:spPr>
        <a:gradFill>
          <a:gsLst>
            <a:gs pos="0">
              <a:schemeClr val="accent1">
                <a:lumMod val="20000"/>
                <a:lumOff val="80000"/>
              </a:schemeClr>
            </a:gs>
            <a:gs pos="100000">
              <a:srgbClr val="FFFFFF"/>
            </a:gs>
          </a:gsLst>
          <a:lin ang="18900000" scaled="1"/>
        </a:gradFill>
      </c:spPr>
    </c:plotArea>
    <c:plotVisOnly val="1"/>
    <c:dispBlanksAs val="gap"/>
    <c:showDLblsOverMax val="0"/>
  </c:chart>
  <c:txPr>
    <a:bodyPr/>
    <a:lstStyle/>
    <a:p>
      <a:pPr>
        <a:defRPr sz="1100">
          <a:latin typeface="Microsoft YaHei UI" panose="020B0503020204020204" pitchFamily="34" charset="-122"/>
          <a:ea typeface="Microsoft YaHei UI" panose="020B0503020204020204" pitchFamily="34" charset="-122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>
    <tabColor theme="5" tint="0.39997558519241921"/>
  </sheetPr>
  <sheetViews>
    <sheetView workbookViewId="0"/>
  </sheetViews>
  <pageMargins left="0.75" right="0.75" top="1" bottom="1" header="0.5" footer="0.5"/>
  <pageSetup paperSize="9" orientation="landscape" r:id="rId1"/>
  <headerFooter differentFirst="1" alignWithMargins="0">
    <oddFooter>Page &amp;P of &amp;N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>
    <tabColor theme="6" tint="0.39997558519241921"/>
  </sheetPr>
  <sheetViews>
    <sheetView workbookViewId="0"/>
  </sheetViews>
  <pageMargins left="0.75" right="0.75" top="1" bottom="1" header="0.5" footer="0.5"/>
  <pageSetup paperSize="9" orientation="landscape" horizontalDpi="4294967293" r:id="rId1"/>
  <headerFooter differentFirst="1" alignWithMargins="0">
    <oddFooter>Page &amp;P of &amp;N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>
    <tabColor theme="7" tint="0.39997558519241921"/>
  </sheetPr>
  <sheetViews>
    <sheetView workbookViewId="0"/>
  </sheetViews>
  <pageMargins left="0.75" right="0.75" top="1" bottom="1" header="0.5" footer="0.5"/>
  <pageSetup paperSize="9" orientation="landscape" horizontalDpi="4294967293" r:id="rId1"/>
  <headerFooter differentFirst="1" alignWithMargins="0">
    <oddFooter>Page &amp;P of &amp;N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5">
    <tabColor theme="8" tint="0.39997558519241921"/>
  </sheetPr>
  <sheetViews>
    <sheetView workbookViewId="0"/>
  </sheetViews>
  <pageMargins left="0.75" right="0.75" top="1" bottom="1" header="0.5" footer="0.5"/>
  <pageSetup paperSize="9" orientation="landscape" horizontalDpi="4294967293" r:id="rId1"/>
  <headerFooter differentFirst="1" alignWithMargins="0">
    <oddFooter>Page &amp;P of &amp;N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6">
    <tabColor theme="9" tint="0.39997558519241921"/>
  </sheetPr>
  <sheetViews>
    <sheetView workbookViewId="0"/>
  </sheetViews>
  <pageMargins left="0.75" right="0.75" top="1" bottom="1" header="0.5" footer="0.5"/>
  <pageSetup paperSize="9" orientation="landscape" horizontalDpi="4294967293" r:id="rId1"/>
  <headerFooter differentFirst="1" alignWithMargins="0">
    <oddFooter>Page &amp;P of &amp;N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7">
    <tabColor theme="2" tint="-0.499984740745262"/>
  </sheetPr>
  <sheetViews>
    <sheetView workbookViewId="0"/>
  </sheetViews>
  <pageMargins left="0.75" right="0.75" top="1" bottom="1" header="0.5" footer="0.5"/>
  <pageSetup paperSize="9" orientation="landscape" horizontalDpi="4294967293" r:id="rId1"/>
  <headerFooter differentFirst="1" alignWithMargins="0">
    <oddFooter>Page &amp;P of &amp;N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9750"/>
    <xdr:graphicFrame macro="">
      <xdr:nvGraphicFramePr>
        <xdr:cNvPr id="2" name="图表 1" descr="收入预测线性​​趋势线，显示与时期相关的收入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9750"/>
    <xdr:graphicFrame macro="">
      <xdr:nvGraphicFramePr>
        <xdr:cNvPr id="2" name="图表 1" descr="收入预测对数趋势线，显示与时期相关的收入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9750"/>
    <xdr:graphicFrame macro="">
      <xdr:nvGraphicFramePr>
        <xdr:cNvPr id="2" name="图表 1" descr="收入预测多项式趋势线，显示与时期相关的收入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9750"/>
    <xdr:graphicFrame macro="">
      <xdr:nvGraphicFramePr>
        <xdr:cNvPr id="2" name="图表 1" descr="收入预测乘幂​​趋势线，显示与时期相关的收入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9750"/>
    <xdr:graphicFrame macro="">
      <xdr:nvGraphicFramePr>
        <xdr:cNvPr id="2" name="图表 1" descr="收入预测指数趋势线，显示与时期相关的收入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9750"/>
    <xdr:graphicFrame macro="">
      <xdr:nvGraphicFramePr>
        <xdr:cNvPr id="2" name="图表 1" descr="收入预测移动平均​​趋势线，显示与时期相关的收入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数据" displayName="数据" ref="B3:C39" headerRowDxfId="1" dataDxfId="0">
  <autoFilter ref="B3:C39"/>
  <tableColumns count="2">
    <tableColumn id="1" name="时期" totalsRowLabel="汇总" dataCellStyle="日期"/>
    <tableColumn id="2" name="收入" totalsRowFunction="sum" dataCellStyle="收入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在此表中输入时期和收入数据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fitToPage="1"/>
  </sheetPr>
  <dimension ref="B1:C39"/>
  <sheetViews>
    <sheetView showGridLines="0" tabSelected="1" zoomScaleNormal="100" workbookViewId="0">
      <pane ySplit="3" topLeftCell="A4" activePane="bottomLeft" state="frozen"/>
      <selection pane="bottomLeft"/>
    </sheetView>
  </sheetViews>
  <sheetFormatPr defaultRowHeight="30" customHeight="1" x14ac:dyDescent="0.3"/>
  <cols>
    <col min="1" max="1" width="2.33203125" customWidth="1"/>
    <col min="2" max="2" width="17.6640625" customWidth="1"/>
    <col min="3" max="3" width="16.5546875" customWidth="1"/>
    <col min="4" max="4" width="2.77734375" customWidth="1"/>
  </cols>
  <sheetData>
    <row r="1" spans="2:3" ht="38.25" customHeight="1" x14ac:dyDescent="0.3">
      <c r="B1" s="5" t="s">
        <v>0</v>
      </c>
      <c r="C1" s="1"/>
    </row>
    <row r="2" spans="2:3" ht="30" customHeight="1" x14ac:dyDescent="0.3">
      <c r="B2" s="6" t="s">
        <v>1</v>
      </c>
      <c r="C2" s="6"/>
    </row>
    <row r="3" spans="2:3" ht="30" customHeight="1" x14ac:dyDescent="0.3">
      <c r="B3" s="2" t="s">
        <v>2</v>
      </c>
      <c r="C3" s="2" t="s">
        <v>3</v>
      </c>
    </row>
    <row r="4" spans="2:3" ht="30" customHeight="1" x14ac:dyDescent="0.3">
      <c r="B4" s="3">
        <f ca="1">DATE(YEAR(TODAY()-600),1,1)</f>
        <v>42370</v>
      </c>
      <c r="C4" s="4">
        <v>41</v>
      </c>
    </row>
    <row r="5" spans="2:3" ht="30" customHeight="1" x14ac:dyDescent="0.3">
      <c r="B5" s="3">
        <f ca="1">DATE(YEAR(TODAY()-600),2,1)</f>
        <v>42401</v>
      </c>
      <c r="C5" s="4">
        <v>40</v>
      </c>
    </row>
    <row r="6" spans="2:3" ht="30" customHeight="1" x14ac:dyDescent="0.3">
      <c r="B6" s="3">
        <f ca="1">DATE(YEAR(TODAY()-600),3,1)</f>
        <v>42430</v>
      </c>
      <c r="C6" s="4">
        <v>38</v>
      </c>
    </row>
    <row r="7" spans="2:3" ht="30" customHeight="1" x14ac:dyDescent="0.3">
      <c r="B7" s="3">
        <f ca="1">DATE(YEAR(TODAY()-600),4,1)</f>
        <v>42461</v>
      </c>
      <c r="C7" s="4">
        <v>37</v>
      </c>
    </row>
    <row r="8" spans="2:3" ht="30" customHeight="1" x14ac:dyDescent="0.3">
      <c r="B8" s="3">
        <f ca="1">DATE(YEAR(TODAY()-600),5,1)</f>
        <v>42491</v>
      </c>
      <c r="C8" s="4">
        <v>37</v>
      </c>
    </row>
    <row r="9" spans="2:3" ht="30" customHeight="1" x14ac:dyDescent="0.3">
      <c r="B9" s="3">
        <f ca="1">DATE(YEAR(TODAY()-600),6,1)</f>
        <v>42522</v>
      </c>
      <c r="C9" s="4">
        <v>36</v>
      </c>
    </row>
    <row r="10" spans="2:3" ht="30" customHeight="1" x14ac:dyDescent="0.3">
      <c r="B10" s="3">
        <f ca="1">DATE(YEAR(TODAY()-600),7,1)</f>
        <v>42552</v>
      </c>
      <c r="C10" s="4">
        <v>38</v>
      </c>
    </row>
    <row r="11" spans="2:3" ht="30" customHeight="1" x14ac:dyDescent="0.3">
      <c r="B11" s="3">
        <f ca="1">DATE(YEAR(TODAY()-600),8,1)</f>
        <v>42583</v>
      </c>
      <c r="C11" s="4">
        <v>37</v>
      </c>
    </row>
    <row r="12" spans="2:3" ht="30" customHeight="1" x14ac:dyDescent="0.3">
      <c r="B12" s="3">
        <f ca="1">DATE(YEAR(TODAY()-600),9,1)</f>
        <v>42614</v>
      </c>
      <c r="C12" s="4">
        <v>38</v>
      </c>
    </row>
    <row r="13" spans="2:3" ht="30" customHeight="1" x14ac:dyDescent="0.3">
      <c r="B13" s="3">
        <f ca="1">DATE(YEAR(TODAY()-600),10,1)</f>
        <v>42644</v>
      </c>
      <c r="C13" s="4">
        <v>44</v>
      </c>
    </row>
    <row r="14" spans="2:3" ht="30" customHeight="1" x14ac:dyDescent="0.3">
      <c r="B14" s="3">
        <f ca="1">DATE(YEAR(TODAY()-600),11,1)</f>
        <v>42675</v>
      </c>
      <c r="C14" s="4">
        <v>45</v>
      </c>
    </row>
    <row r="15" spans="2:3" ht="30" customHeight="1" x14ac:dyDescent="0.3">
      <c r="B15" s="3">
        <f ca="1">DATE(YEAR(TODAY()-600),12,1)</f>
        <v>42705</v>
      </c>
      <c r="C15" s="4">
        <v>42</v>
      </c>
    </row>
    <row r="16" spans="2:3" ht="30" customHeight="1" x14ac:dyDescent="0.3">
      <c r="B16" s="3">
        <f ca="1">DATE(YEAR(TODAY()-300),1,1)</f>
        <v>42736</v>
      </c>
      <c r="C16" s="4">
        <v>37</v>
      </c>
    </row>
    <row r="17" spans="2:3" ht="30" customHeight="1" x14ac:dyDescent="0.3">
      <c r="B17" s="3">
        <f ca="1">DATE(YEAR(TODAY()-300),2,1)</f>
        <v>42767</v>
      </c>
      <c r="C17" s="4">
        <v>39</v>
      </c>
    </row>
    <row r="18" spans="2:3" ht="30" customHeight="1" x14ac:dyDescent="0.3">
      <c r="B18" s="3">
        <f ca="1">DATE(YEAR(TODAY()-300),3,1)</f>
        <v>42795</v>
      </c>
      <c r="C18" s="4">
        <v>38</v>
      </c>
    </row>
    <row r="19" spans="2:3" ht="30" customHeight="1" x14ac:dyDescent="0.3">
      <c r="B19" s="3">
        <f ca="1">DATE(YEAR(TODAY()-300),4,1)</f>
        <v>42826</v>
      </c>
      <c r="C19" s="4">
        <v>43</v>
      </c>
    </row>
    <row r="20" spans="2:3" ht="30" customHeight="1" x14ac:dyDescent="0.3">
      <c r="B20" s="3">
        <f ca="1">DATE(YEAR(TODAY()-300),5,1)</f>
        <v>42856</v>
      </c>
      <c r="C20" s="4">
        <v>42</v>
      </c>
    </row>
    <row r="21" spans="2:3" ht="30" customHeight="1" x14ac:dyDescent="0.3">
      <c r="B21" s="3">
        <f ca="1">DATE(YEAR(TODAY()-300),6,1)</f>
        <v>42887</v>
      </c>
      <c r="C21" s="4">
        <v>39</v>
      </c>
    </row>
    <row r="22" spans="2:3" ht="30" customHeight="1" x14ac:dyDescent="0.3">
      <c r="B22" s="3">
        <f ca="1">DATE(YEAR(TODAY()-300),7,1)</f>
        <v>42917</v>
      </c>
      <c r="C22" s="4">
        <v>40</v>
      </c>
    </row>
    <row r="23" spans="2:3" ht="30" customHeight="1" x14ac:dyDescent="0.3">
      <c r="B23" s="3">
        <f ca="1">DATE(YEAR(TODAY()-300),8,1)</f>
        <v>42948</v>
      </c>
      <c r="C23" s="4">
        <v>43</v>
      </c>
    </row>
    <row r="24" spans="2:3" ht="30" customHeight="1" x14ac:dyDescent="0.3">
      <c r="B24" s="3">
        <f ca="1">DATE(YEAR(TODAY()-300),9,1)</f>
        <v>42979</v>
      </c>
      <c r="C24" s="4">
        <v>46</v>
      </c>
    </row>
    <row r="25" spans="2:3" ht="30" customHeight="1" x14ac:dyDescent="0.3">
      <c r="B25" s="3">
        <f ca="1">DATE(YEAR(TODAY()-300),10,1)</f>
        <v>43009</v>
      </c>
      <c r="C25" s="4">
        <v>48</v>
      </c>
    </row>
    <row r="26" spans="2:3" ht="30" customHeight="1" x14ac:dyDescent="0.3">
      <c r="B26" s="3">
        <f ca="1">DATE(YEAR(TODAY()-300),11,1)</f>
        <v>43040</v>
      </c>
      <c r="C26" s="4">
        <v>46</v>
      </c>
    </row>
    <row r="27" spans="2:3" ht="30" customHeight="1" x14ac:dyDescent="0.3">
      <c r="B27" s="3">
        <f t="shared" ref="B27" ca="1" si="0">DATE(YEAR(TODAY()-300),12,1)</f>
        <v>43070</v>
      </c>
      <c r="C27" s="4">
        <v>48</v>
      </c>
    </row>
    <row r="28" spans="2:3" ht="30" customHeight="1" x14ac:dyDescent="0.3">
      <c r="B28" s="3">
        <f ca="1">DATE(YEAR(TODAY()-1),1,1)</f>
        <v>43101</v>
      </c>
      <c r="C28" s="4">
        <v>41</v>
      </c>
    </row>
    <row r="29" spans="2:3" ht="30" customHeight="1" x14ac:dyDescent="0.3">
      <c r="B29" s="3">
        <f ca="1">DATE(YEAR(TODAY()-1),2,1)</f>
        <v>43132</v>
      </c>
      <c r="C29" s="4">
        <v>40</v>
      </c>
    </row>
    <row r="30" spans="2:3" ht="30" customHeight="1" x14ac:dyDescent="0.3">
      <c r="B30" s="3">
        <f ca="1">DATE(YEAR(TODAY()-1),3,1)</f>
        <v>43160</v>
      </c>
      <c r="C30" s="4">
        <v>41</v>
      </c>
    </row>
    <row r="31" spans="2:3" ht="30" customHeight="1" x14ac:dyDescent="0.3">
      <c r="B31" s="3">
        <f ca="1">DATE(YEAR(TODAY()-1),4,1)</f>
        <v>43191</v>
      </c>
      <c r="C31" s="4">
        <v>40</v>
      </c>
    </row>
    <row r="32" spans="2:3" ht="30" customHeight="1" x14ac:dyDescent="0.3">
      <c r="B32" s="3">
        <f ca="1">DATE(YEAR(TODAY()-1),5,1)</f>
        <v>43221</v>
      </c>
      <c r="C32" s="4">
        <v>43</v>
      </c>
    </row>
    <row r="33" spans="2:3" ht="30" customHeight="1" x14ac:dyDescent="0.3">
      <c r="B33" s="3">
        <f ca="1">DATE(YEAR(TODAY()-1),6,1)</f>
        <v>43252</v>
      </c>
      <c r="C33" s="4">
        <v>47</v>
      </c>
    </row>
    <row r="34" spans="2:3" ht="30" customHeight="1" x14ac:dyDescent="0.3">
      <c r="B34" s="3">
        <f ca="1">DATE(YEAR(TODAY()-1),7,1)</f>
        <v>43282</v>
      </c>
      <c r="C34" s="4">
        <v>49</v>
      </c>
    </row>
    <row r="35" spans="2:3" ht="30" customHeight="1" x14ac:dyDescent="0.3">
      <c r="B35" s="3">
        <f ca="1">DATE(YEAR(TODAY()-1),8,1)</f>
        <v>43313</v>
      </c>
      <c r="C35" s="4">
        <v>50</v>
      </c>
    </row>
    <row r="36" spans="2:3" ht="30" customHeight="1" x14ac:dyDescent="0.3">
      <c r="B36" s="3">
        <f ca="1">DATE(YEAR(TODAY()-1),9,1)</f>
        <v>43344</v>
      </c>
      <c r="C36" s="4">
        <v>52</v>
      </c>
    </row>
    <row r="37" spans="2:3" ht="30" customHeight="1" x14ac:dyDescent="0.3">
      <c r="B37" s="3">
        <f ca="1">DATE(YEAR(TODAY()-1),10,1)</f>
        <v>43374</v>
      </c>
      <c r="C37" s="4">
        <v>57</v>
      </c>
    </row>
    <row r="38" spans="2:3" ht="30" customHeight="1" x14ac:dyDescent="0.3">
      <c r="B38" s="3">
        <f ca="1">DATE(YEAR(TODAY()-1),11,1)</f>
        <v>43405</v>
      </c>
      <c r="C38" s="4">
        <v>56</v>
      </c>
    </row>
    <row r="39" spans="2:3" ht="30" customHeight="1" x14ac:dyDescent="0.3">
      <c r="B39" s="3">
        <f t="shared" ref="B39" ca="1" si="1">DATE(YEAR(TODAY()-1),12,1)</f>
        <v>43435</v>
      </c>
      <c r="C39" s="4">
        <v>62</v>
      </c>
    </row>
  </sheetData>
  <mergeCells count="1">
    <mergeCell ref="B2:C2"/>
  </mergeCells>
  <phoneticPr fontId="1" type="noConversion"/>
  <dataValidations count="5">
    <dataValidation type="decimal" allowBlank="1" showErrorMessage="1" error="请输入介于 (10,000,000) 和 10,000,000 之间的有效数字。" sqref="C4:C39">
      <formula1>-10000000</formula1>
      <formula2>10000000</formula2>
    </dataValidation>
    <dataValidation allowBlank="1" showInputMessage="1" showErrorMessage="1" prompt="在此工作簿中创建收入趋势图。在此工作表的数据表中输入收入详细信息。在其他工作表中自动更新收入图表" sqref="A1"/>
    <dataValidation allowBlank="1" showInputMessage="1" showErrorMessage="1" prompt="此工作表的标题位于此单元格中。在表格中单元格 B3 开始的位置输入收入详细信息" sqref="B1"/>
    <dataValidation allowBlank="1" showInputMessage="1" showErrorMessage="1" prompt="在此标题下的此列中输入时期。使用标题筛选器查找特定条目" sqref="B3"/>
    <dataValidation allowBlank="1" showInputMessage="1" showErrorMessage="1" prompt="在此标题下的此列中输入收入金额" sqref="C3"/>
  </dataValidations>
  <printOptions horizontalCentered="1"/>
  <pageMargins left="0.75" right="0.75" top="1" bottom="1" header="0.5" footer="0.5"/>
  <pageSetup paperSize="9" fitToHeight="0" orientation="portrait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收入数据</vt:lpstr>
      <vt:lpstr>线性</vt:lpstr>
      <vt:lpstr>对数</vt:lpstr>
      <vt:lpstr>多项式</vt:lpstr>
      <vt:lpstr>乘幂</vt:lpstr>
      <vt:lpstr>指数</vt:lpstr>
      <vt:lpstr>移动平均</vt:lpstr>
      <vt:lpstr>收入数据!Print_Titles</vt:lpstr>
      <vt:lpstr>Revenue_Data</vt:lpstr>
      <vt:lpstr>Title1</vt:lpstr>
      <vt:lpstr>收入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2018-06-07T07:13:57Z</dcterms:created>
  <dcterms:modified xsi:type="dcterms:W3CDTF">2018-06-07T07:13:57Z</dcterms:modified>
</cp:coreProperties>
</file>