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1_{31CFC5EA-4C7B-488C-8FC9-0B3C5E74FB48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假期预算规划表" sheetId="1" r:id="rId1"/>
  </sheets>
  <definedNames>
    <definedName name="_xlnm._FilterDatabase" localSheetId="0" hidden="1">假期预算规划表!$I$10:$L$10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<sst xmlns="http://schemas.openxmlformats.org/spreadsheetml/2006/main" count="70" uniqueCount="40">
  <si>
    <t>礼品</t>
  </si>
  <si>
    <t>项目​​</t>
  </si>
  <si>
    <t>家庭</t>
  </si>
  <si>
    <t>好友</t>
  </si>
  <si>
    <t>同事</t>
  </si>
  <si>
    <t>教师、奶妈、保姆等</t>
  </si>
  <si>
    <t>慈善捐赠</t>
  </si>
  <si>
    <t>其他（在此行的最后一列按 tab，添加行）</t>
  </si>
  <si>
    <t>包装</t>
  </si>
  <si>
    <t>礼品包装</t>
  </si>
  <si>
    <t>标签</t>
  </si>
  <si>
    <t>日用品（彩带、胶带等）</t>
  </si>
  <si>
    <t>盒子</t>
  </si>
  <si>
    <t>邮费</t>
  </si>
  <si>
    <t>差旅</t>
  </si>
  <si>
    <t>机票</t>
  </si>
  <si>
    <t>住宿</t>
  </si>
  <si>
    <t>交通</t>
  </si>
  <si>
    <t>预算</t>
  </si>
  <si>
    <t>实际开支</t>
  </si>
  <si>
    <t>实际</t>
  </si>
  <si>
    <t>差额</t>
  </si>
  <si>
    <t>假日预算</t>
  </si>
  <si>
    <t>实际支出</t>
  </si>
  <si>
    <t>差额（超出/符合预算）</t>
  </si>
  <si>
    <t>假日餐饮</t>
  </si>
  <si>
    <t>日用杂货</t>
  </si>
  <si>
    <t>酒类</t>
  </si>
  <si>
    <t>装饰</t>
  </si>
  <si>
    <t>娱乐</t>
  </si>
  <si>
    <t>派对帮手（调酒师、筹备人、清洁工等）</t>
  </si>
  <si>
    <t>食品和饮料</t>
  </si>
  <si>
    <t>服装</t>
  </si>
  <si>
    <t>门票</t>
  </si>
  <si>
    <t>外出用餐</t>
  </si>
  <si>
    <t>其他</t>
  </si>
  <si>
    <t>假日照片</t>
  </si>
  <si>
    <t xml:space="preserve">燃气 </t>
  </si>
  <si>
    <t>假期预算规划表</t>
    <phoneticPr fontId="1" type="noConversion"/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</si>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</sst>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.00_);[Red]\(&quot;¥&quot;#,##0.00\)"/>
  </numFmts>
  <fonts count="32" x14ac:knownFonts="1">
    <font>
      <sz val="10"/>
      <name val="Microsoft YaHei UI"/>
      <family val="2"/>
      <charset val="134"/>
    </font>
    <font>
      <sz val="8"/>
      <color theme="1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20"/>
      <color theme="5"/>
      <name val="Microsoft YaHei UI"/>
      <family val="2"/>
      <charset val="134"/>
    </font>
    <font>
      <b/>
      <sz val="48"/>
      <color theme="5"/>
      <name val="Microsoft YaHei UI"/>
      <family val="2"/>
      <charset val="134"/>
    </font>
    <font>
      <b/>
      <sz val="18"/>
      <color theme="4" tint="-0.499984740745262"/>
      <name val="Microsoft YaHei UI"/>
      <family val="2"/>
      <charset val="134"/>
    </font>
    <font>
      <b/>
      <sz val="10"/>
      <color theme="4" tint="-0.24994659260841701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60"/>
      <color theme="4" tint="-0.499984740745262"/>
      <name val="Microsoft YaHei UI"/>
      <family val="2"/>
      <charset val="134"/>
    </font>
    <font>
      <sz val="10"/>
      <color indexed="63"/>
      <name val="Microsoft YaHei UI"/>
      <family val="2"/>
      <charset val="134"/>
    </font>
    <font>
      <b/>
      <sz val="16"/>
      <name val="Microsoft YaHei UI"/>
      <family val="2"/>
      <charset val="134"/>
    </font>
    <font>
      <b/>
      <sz val="10"/>
      <color indexed="63"/>
      <name val="Microsoft YaHei UI"/>
      <family val="2"/>
      <charset val="134"/>
    </font>
    <font>
      <b/>
      <sz val="10"/>
      <name val="Microsoft YaHei UI"/>
      <family val="2"/>
      <charset val="134"/>
    </font>
    <font>
      <sz val="10"/>
      <color theme="9"/>
      <name val="Microsoft YaHei UI"/>
      <family val="2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6" fillId="2" borderId="0">
      <alignment horizontal="left" vertical="center"/>
    </xf>
    <xf numFmtId="7" fontId="10" fillId="0" borderId="0">
      <alignment horizontal="right"/>
    </xf>
    <xf numFmtId="0" fontId="10" fillId="0" borderId="0">
      <alignment horizontal="left"/>
    </xf>
    <xf numFmtId="0" fontId="7" fillId="0" borderId="0">
      <alignment horizontal="center" vertical="center"/>
    </xf>
    <xf numFmtId="0" fontId="8" fillId="0" borderId="0">
      <alignment horizontal="left" vertical="center"/>
    </xf>
    <xf numFmtId="0" fontId="9" fillId="5" borderId="0">
      <alignment vertical="center"/>
    </xf>
    <xf numFmtId="7" fontId="9" fillId="6" borderId="0">
      <alignment horizontal="right" vertical="center"/>
    </xf>
    <xf numFmtId="0" fontId="6" fillId="2" borderId="0">
      <alignment horizontal="right" vertical="center"/>
    </xf>
    <xf numFmtId="7" fontId="11" fillId="8" borderId="0">
      <alignment horizontal="right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8" applyNumberFormat="0" applyAlignment="0" applyProtection="0"/>
    <xf numFmtId="0" fontId="23" fillId="14" borderId="9" applyNumberFormat="0" applyAlignment="0" applyProtection="0"/>
    <xf numFmtId="0" fontId="21" fillId="14" borderId="8" applyNumberFormat="0" applyAlignment="0" applyProtection="0"/>
    <xf numFmtId="0" fontId="25" fillId="0" borderId="10" applyNumberFormat="0" applyFill="0" applyAlignment="0" applyProtection="0"/>
    <xf numFmtId="0" fontId="16" fillId="15" borderId="11" applyNumberFormat="0" applyAlignment="0" applyProtection="0"/>
    <xf numFmtId="0" fontId="20" fillId="0" borderId="0" applyNumberFormat="0" applyFill="0" applyBorder="0" applyAlignment="0" applyProtection="0"/>
    <xf numFmtId="0" fontId="3" fillId="16" borderId="12" applyNumberFormat="0" applyFont="0" applyAlignment="0" applyProtection="0"/>
    <xf numFmtId="0" fontId="1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56">
    <xf numFmtId="0" fontId="0" fillId="0" borderId="0" xfId="0"/>
    <xf numFmtId="0" fontId="27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178" fontId="9" fillId="5" borderId="0" xfId="0" applyNumberFormat="1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left" vertical="center" wrapText="1"/>
    </xf>
    <xf numFmtId="0" fontId="29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29" fillId="5" borderId="0" xfId="0" applyNumberFormat="1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shrinkToFit="1"/>
    </xf>
    <xf numFmtId="7" fontId="0" fillId="5" borderId="0" xfId="0" applyNumberFormat="1" applyFont="1" applyFill="1" applyBorder="1"/>
    <xf numFmtId="7" fontId="0" fillId="5" borderId="0" xfId="0" applyNumberFormat="1" applyFont="1" applyFill="1" applyBorder="1" applyAlignment="1">
      <alignment horizontal="right" vertical="center"/>
    </xf>
    <xf numFmtId="0" fontId="0" fillId="5" borderId="0" xfId="0" applyNumberFormat="1" applyFont="1" applyFill="1" applyBorder="1" applyAlignment="1">
      <alignment horizontal="right" vertical="center"/>
    </xf>
    <xf numFmtId="0" fontId="29" fillId="5" borderId="0" xfId="0" applyNumberFormat="1" applyFont="1" applyFill="1" applyBorder="1" applyAlignment="1">
      <alignment vertical="center"/>
    </xf>
    <xf numFmtId="0" fontId="30" fillId="5" borderId="0" xfId="0" applyNumberFormat="1" applyFont="1" applyFill="1" applyBorder="1" applyAlignment="1">
      <alignment horizontal="left" vertical="center" wrapText="1"/>
    </xf>
    <xf numFmtId="0" fontId="0" fillId="5" borderId="0" xfId="0" applyNumberFormat="1" applyFont="1" applyFill="1" applyBorder="1" applyAlignment="1">
      <alignment horizontal="left" vertical="center"/>
    </xf>
    <xf numFmtId="7" fontId="0" fillId="5" borderId="2" xfId="0" applyNumberFormat="1" applyFont="1" applyFill="1" applyBorder="1"/>
    <xf numFmtId="7" fontId="0" fillId="5" borderId="2" xfId="0" applyNumberFormat="1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left" vertical="center"/>
    </xf>
    <xf numFmtId="0" fontId="31" fillId="5" borderId="0" xfId="0" applyNumberFormat="1" applyFont="1" applyFill="1" applyBorder="1" applyAlignment="1">
      <alignment horizontal="left" vertical="center"/>
    </xf>
    <xf numFmtId="0" fontId="31" fillId="5" borderId="0" xfId="0" applyFont="1" applyFill="1" applyBorder="1"/>
    <xf numFmtId="0" fontId="0" fillId="5" borderId="0" xfId="0" applyFont="1" applyFill="1" applyBorder="1" applyAlignment="1">
      <alignment vertical="center"/>
    </xf>
    <xf numFmtId="0" fontId="3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26" fillId="5" borderId="0" xfId="5" applyFont="1" applyFill="1" applyAlignment="1">
      <alignment horizontal="left" vertical="center" wrapText="1"/>
    </xf>
    <xf numFmtId="0" fontId="26" fillId="5" borderId="0" xfId="5" applyFont="1" applyFill="1" applyAlignment="1">
      <alignment horizontal="left" vertical="center"/>
    </xf>
    <xf numFmtId="0" fontId="0" fillId="5" borderId="0" xfId="0" applyFont="1" applyFill="1" applyBorder="1"/>
    <xf numFmtId="0" fontId="8" fillId="5" borderId="0" xfId="5" applyFont="1" applyFill="1" applyBorder="1">
      <alignment horizontal="left" vertical="center"/>
    </xf>
    <xf numFmtId="0" fontId="8" fillId="9" borderId="0" xfId="5" applyFont="1" applyFill="1" applyBorder="1">
      <alignment horizontal="left" vertical="center"/>
    </xf>
    <xf numFmtId="0" fontId="9" fillId="5" borderId="0" xfId="6" applyFont="1">
      <alignment vertical="center"/>
    </xf>
    <xf numFmtId="0" fontId="0" fillId="5" borderId="0" xfId="0" applyFont="1" applyFill="1"/>
    <xf numFmtId="0" fontId="8" fillId="4" borderId="0" xfId="5" applyFont="1" applyFill="1" applyBorder="1">
      <alignment horizontal="left" vertical="center"/>
    </xf>
    <xf numFmtId="0" fontId="0" fillId="5" borderId="0" xfId="0" applyFont="1" applyFill="1" applyBorder="1" applyAlignment="1"/>
    <xf numFmtId="7" fontId="9" fillId="5" borderId="0" xfId="7" applyFont="1" applyFill="1" applyBorder="1">
      <alignment horizontal="right" vertical="center"/>
    </xf>
    <xf numFmtId="0" fontId="8" fillId="3" borderId="0" xfId="5" applyFont="1" applyFill="1" applyBorder="1">
      <alignment horizontal="left" vertical="center"/>
    </xf>
    <xf numFmtId="0" fontId="9" fillId="5" borderId="0" xfId="6" applyFont="1" applyFill="1" applyBorder="1">
      <alignment vertical="center"/>
    </xf>
    <xf numFmtId="0" fontId="0" fillId="5" borderId="4" xfId="0" applyFont="1" applyFill="1" applyBorder="1"/>
    <xf numFmtId="0" fontId="8" fillId="7" borderId="0" xfId="5" applyFont="1" applyFill="1" applyBorder="1">
      <alignment horizontal="left" vertical="center"/>
    </xf>
    <xf numFmtId="0" fontId="7" fillId="5" borderId="0" xfId="4" applyFont="1" applyFill="1">
      <alignment horizontal="center" vertical="center"/>
    </xf>
    <xf numFmtId="0" fontId="6" fillId="2" borderId="2" xfId="1" applyFont="1" applyBorder="1">
      <alignment horizontal="left" vertical="center"/>
    </xf>
    <xf numFmtId="0" fontId="6" fillId="2" borderId="2" xfId="8" applyFont="1" applyBorder="1">
      <alignment horizontal="right" vertical="center"/>
    </xf>
    <xf numFmtId="0" fontId="6" fillId="2" borderId="3" xfId="8" applyFont="1" applyBorder="1">
      <alignment horizontal="right" vertical="center"/>
    </xf>
    <xf numFmtId="0" fontId="6" fillId="5" borderId="1" xfId="1" applyNumberFormat="1" applyFont="1" applyFill="1" applyBorder="1">
      <alignment horizontal="left" vertical="center"/>
    </xf>
    <xf numFmtId="0" fontId="6" fillId="5" borderId="0" xfId="1" applyNumberFormat="1" applyFont="1" applyFill="1" applyBorder="1">
      <alignment horizontal="left" vertical="center"/>
    </xf>
    <xf numFmtId="0" fontId="10" fillId="5" borderId="0" xfId="3" applyFont="1" applyFill="1">
      <alignment horizontal="left"/>
    </xf>
    <xf numFmtId="7" fontId="10" fillId="5" borderId="0" xfId="2" applyFont="1" applyFill="1">
      <alignment horizontal="right"/>
    </xf>
    <xf numFmtId="0" fontId="10" fillId="5" borderId="0" xfId="2" applyNumberFormat="1" applyFont="1" applyFill="1" applyBorder="1">
      <alignment horizontal="right"/>
    </xf>
    <xf numFmtId="0" fontId="7" fillId="5" borderId="0" xfId="4" applyNumberFormat="1" applyFont="1" applyFill="1" applyBorder="1">
      <alignment horizontal="center" vertical="center"/>
    </xf>
    <xf numFmtId="0" fontId="7" fillId="5" borderId="0" xfId="4" applyFont="1" applyFill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6" fillId="5" borderId="0" xfId="1" applyFont="1" applyFill="1">
      <alignment horizontal="left" vertical="center"/>
    </xf>
    <xf numFmtId="0" fontId="0" fillId="5" borderId="1" xfId="0" applyFont="1" applyFill="1" applyBorder="1"/>
    <xf numFmtId="0" fontId="10" fillId="5" borderId="0" xfId="3" applyFont="1" applyFill="1" applyBorder="1">
      <alignment horizontal="left"/>
    </xf>
    <xf numFmtId="7" fontId="10" fillId="5" borderId="0" xfId="2" applyFont="1" applyFill="1" applyBorder="1">
      <alignment horizontal="right"/>
    </xf>
    <xf numFmtId="0" fontId="0" fillId="5" borderId="2" xfId="0" applyFont="1" applyFill="1" applyBorder="1" applyAlignment="1"/>
  </cellXfs>
  <cellStyles count="56">
    <cellStyle name="20% - 着色 1" xfId="33" builtinId="30" customBuiltin="1"/>
    <cellStyle name="20% - 着色 2" xfId="37" builtinId="34" customBuiltin="1"/>
    <cellStyle name="20% - 着色 3" xfId="41" builtinId="38" customBuiltin="1"/>
    <cellStyle name="20% - 着色 4" xfId="45" builtinId="42" customBuiltin="1"/>
    <cellStyle name="20% - 着色 5" xfId="49" builtinId="46" customBuiltin="1"/>
    <cellStyle name="20% - 着色 6" xfId="53" builtinId="50" customBuiltin="1"/>
    <cellStyle name="40% - 着色 1" xfId="34" builtinId="31" customBuiltin="1"/>
    <cellStyle name="40% - 着色 2" xfId="38" builtinId="35" customBuiltin="1"/>
    <cellStyle name="40% - 着色 3" xfId="42" builtinId="39" customBuiltin="1"/>
    <cellStyle name="40% - 着色 4" xfId="46" builtinId="43" customBuiltin="1"/>
    <cellStyle name="40% - 着色 5" xfId="50" builtinId="47" customBuiltin="1"/>
    <cellStyle name="40% - 着色 6" xfId="54" builtinId="51" customBuiltin="1"/>
    <cellStyle name="60% - 着色 1" xfId="35" builtinId="32" customBuiltin="1"/>
    <cellStyle name="60% - 着色 2" xfId="39" builtinId="36" customBuiltin="1"/>
    <cellStyle name="60% - 着色 3" xfId="43" builtinId="40" customBuiltin="1"/>
    <cellStyle name="60% - 着色 4" xfId="47" builtinId="44" customBuiltin="1"/>
    <cellStyle name="60% - 着色 5" xfId="51" builtinId="48" customBuiltin="1"/>
    <cellStyle name="60% - 着色 6" xfId="55" builtinId="52" customBuiltin="1"/>
    <cellStyle name="百分比" xfId="14" builtinId="5" customBuiltin="1"/>
    <cellStyle name="标题" xfId="15" builtinId="15" customBuiltin="1"/>
    <cellStyle name="标题 1" xfId="16" builtinId="16" customBuiltin="1"/>
    <cellStyle name="标题 2" xfId="17" builtinId="17" customBuiltin="1"/>
    <cellStyle name="标题 3" xfId="18" builtinId="18" customBuiltin="1"/>
    <cellStyle name="标题 4" xfId="19" builtinId="19" customBuiltin="1"/>
    <cellStyle name="差" xfId="21" builtinId="27" customBuiltin="1"/>
    <cellStyle name="常规" xfId="0" builtinId="0" customBuiltin="1"/>
    <cellStyle name="常规 2 2" xfId="8" xr:uid="{00000000-0005-0000-0000-000002000000}"/>
    <cellStyle name="常规 3" xfId="4" xr:uid="{00000000-0005-0000-0000-000003000000}"/>
    <cellStyle name="常规 4" xfId="5" xr:uid="{00000000-0005-0000-0000-000004000000}"/>
    <cellStyle name="常规 5" xfId="6" xr:uid="{00000000-0005-0000-0000-000005000000}"/>
    <cellStyle name="好" xfId="20" builtinId="26" customBuiltin="1"/>
    <cellStyle name="汇总" xfId="31" builtinId="25" customBuiltin="1"/>
    <cellStyle name="货币" xfId="12" builtinId="4" customBuiltin="1"/>
    <cellStyle name="货币[0]" xfId="13" builtinId="7" customBuiltin="1"/>
    <cellStyle name="计算" xfId="25" builtinId="22" customBuiltin="1"/>
    <cellStyle name="检查单元格" xfId="27" builtinId="23" customBuiltin="1"/>
    <cellStyle name="解释性文本" xfId="30" builtinId="53" customBuiltin="1"/>
    <cellStyle name="警告文本" xfId="28" builtinId="11" customBuiltin="1"/>
    <cellStyle name="链接单元格" xfId="26" builtinId="24" customBuiltin="1"/>
    <cellStyle name="普通 2" xfId="1" xr:uid="{00000000-0005-0000-0000-000001000000}"/>
    <cellStyle name="千位分隔" xfId="10" builtinId="3" customBuiltin="1"/>
    <cellStyle name="千位分隔[0]" xfId="11" builtinId="6" customBuiltin="1"/>
    <cellStyle name="适中" xfId="22" builtinId="28" customBuiltin="1"/>
    <cellStyle name="输出" xfId="24" builtinId="21" customBuiltin="1"/>
    <cellStyle name="输入" xfId="23" builtinId="20" customBuiltin="1"/>
    <cellStyle name="着色 1" xfId="32" builtinId="29" customBuiltin="1"/>
    <cellStyle name="着色 2" xfId="36" builtinId="33" customBuiltin="1"/>
    <cellStyle name="着色 3" xfId="40" builtinId="37" customBuiltin="1"/>
    <cellStyle name="着色 4" xfId="44" builtinId="41" customBuiltin="1"/>
    <cellStyle name="着色 5" xfId="48" builtinId="45" customBuiltin="1"/>
    <cellStyle name="着色 6" xfId="52" builtinId="49" customBuiltin="1"/>
    <cellStyle name="注释" xfId="29" builtinId="10" customBuiltin="1"/>
    <cellStyle name="总货币" xfId="2" xr:uid="{00000000-0005-0000-0000-000006000000}"/>
    <cellStyle name="总货币 2" xfId="7" xr:uid="{00000000-0005-0000-0000-000007000000}"/>
    <cellStyle name="总货币 2 2" xfId="9" xr:uid="{00000000-0005-0000-0000-000008000000}"/>
    <cellStyle name="总数" xfId="3" xr:uid="{00000000-0005-0000-0000-000009000000}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color theme="5"/>
      </font>
    </dxf>
    <dxf>
      <font>
        <color theme="5"/>
      </font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礼品" displayName="礼品" ref="B11:E18" totalsRowCount="1" headerRowDxfId="66" dataDxfId="64" totalsRowDxfId="65" headerRowBorderDxfId="73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项目​​" totalsRowLabel="汇总" dataDxfId="67" totalsRowDxfId="23" totalsRowCellStyle="总数"/>
    <tableColumn id="2" xr3:uid="{00000000-0010-0000-0000-000002000000}" name="预算" totalsRowFunction="sum" dataDxfId="43" totalsRowDxfId="22" totalsRowCellStyle="总货币"/>
    <tableColumn id="3" xr3:uid="{00000000-0010-0000-0000-000003000000}" name="实际开支" totalsRowFunction="sum" dataDxfId="42" totalsRowDxfId="21" totalsRowCellStyle="总货币"/>
    <tableColumn id="4" xr3:uid="{00000000-0010-0000-0000-000004000000}" name="差额" totalsRowFunction="sum" dataDxfId="41" totalsRowDxfId="20" totalsRowCellStyle="总货币">
      <calculatedColumnFormula>礼品[[#This Row],[预算]]-礼品[[#This Row],[实际开支]]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包装" displayName="包装" ref="B21:E28" totalsRowCount="1" headerRowDxfId="62" dataDxfId="60" totalsRowDxfId="61" headerRowBorderDxfId="7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项目​​" totalsRowLabel="汇总" dataDxfId="63" totalsRowDxfId="15" totalsRowCellStyle="总数"/>
    <tableColumn id="2" xr3:uid="{00000000-0010-0000-0100-000002000000}" name="预算" totalsRowFunction="sum" dataDxfId="40" totalsRowDxfId="14" totalsRowCellStyle="总货币"/>
    <tableColumn id="3" xr3:uid="{00000000-0010-0000-0100-000003000000}" name="实际" totalsRowFunction="sum" dataDxfId="39" totalsRowDxfId="13" totalsRowCellStyle="总货币"/>
    <tableColumn id="4" xr3:uid="{00000000-0010-0000-0100-000004000000}" name="差额" totalsRowFunction="sum" dataDxfId="38" totalsRowDxfId="12" totalsRowCellStyle="总货币">
      <calculatedColumnFormula>包装[[#This Row],[预算]]-包装[[#This Row],[实际]]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娱乐" displayName="娱乐" ref="I21:L29" totalsRowCount="1" headerRowDxfId="58" dataDxfId="56" totalsRowDxfId="57" headerRowBorderDxfId="71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项目​​" totalsRowLabel="汇总" dataDxfId="59" totalsRowDxfId="11" totalsRowCellStyle="总数"/>
    <tableColumn id="2" xr3:uid="{00000000-0010-0000-0200-000002000000}" name="预算" totalsRowFunction="sum" dataDxfId="37" totalsRowDxfId="10" totalsRowCellStyle="总货币"/>
    <tableColumn id="3" xr3:uid="{00000000-0010-0000-0200-000003000000}" name="实际" totalsRowFunction="sum" dataDxfId="36" totalsRowDxfId="9" totalsRowCellStyle="总货币"/>
    <tableColumn id="4" xr3:uid="{00000000-0010-0000-0200-000004000000}" name="差额" totalsRowFunction="sum" dataDxfId="35" totalsRowDxfId="8" totalsRowCellStyle="总货币">
      <calculatedColumnFormula>娱乐[[#This Row],[预算]]-娱乐[[#This Row],[实际]]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杂项" displayName="杂项" ref="I32:L36" totalsRowCount="1" headerRowDxfId="54" dataDxfId="52" totalsRowDxfId="53" headerRowBorderDxfId="70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项目​​" totalsRowLabel="汇总" dataDxfId="55" totalsRowDxfId="3" totalsRowCellStyle="总数"/>
    <tableColumn id="2" xr3:uid="{00000000-0010-0000-0300-000002000000}" name="预算" totalsRowFunction="sum" dataDxfId="34" totalsRowDxfId="2" totalsRowCellStyle="总货币"/>
    <tableColumn id="3" xr3:uid="{00000000-0010-0000-0300-000003000000}" name="实际" totalsRowFunction="sum" dataDxfId="33" totalsRowDxfId="1" totalsRowCellStyle="总货币"/>
    <tableColumn id="4" xr3:uid="{00000000-0010-0000-0300-000004000000}" name="差额" totalsRowFunction="sum" dataDxfId="32" totalsRowDxfId="0" totalsRowCellStyle="总货币">
      <calculatedColumnFormula>杂项[[#This Row],[预算]]-杂项[[#This Row],[实际]]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差旅" displayName="差旅" ref="B32:E37" totalsRowCount="1" headerRowDxfId="50" dataDxfId="48" totalsRowDxfId="49" headerRowBorderDxfId="69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项目​​" totalsRowLabel="汇总" dataDxfId="51" totalsRowDxfId="7" totalsRowCellStyle="总数"/>
    <tableColumn id="2" xr3:uid="{00000000-0010-0000-0400-000002000000}" name="预算" totalsRowFunction="sum" dataDxfId="31" totalsRowDxfId="6" totalsRowCellStyle="总货币"/>
    <tableColumn id="3" xr3:uid="{00000000-0010-0000-0400-000003000000}" name="实际" totalsRowFunction="sum" dataDxfId="30" totalsRowDxfId="5" totalsRowCellStyle="总货币"/>
    <tableColumn id="4" xr3:uid="{00000000-0010-0000-0400-000004000000}" name="差额" totalsRowFunction="sum" dataDxfId="29" totalsRowDxfId="4" totalsRowCellStyle="总货币">
      <calculatedColumnFormula>差旅[[#This Row],[预算]]-差旅[[#This Row],[实际]]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饮食" displayName="饮食" ref="I11:L16" totalsRowCount="1" headerRowDxfId="46" dataDxfId="44" totalsRowDxfId="45" headerRowBorderDxfId="68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项目​​" totalsRowLabel="汇总" dataDxfId="47" totalsRowDxfId="19" totalsRowCellStyle="总数"/>
    <tableColumn id="2" xr3:uid="{00000000-0010-0000-0500-000002000000}" name="预算" totalsRowFunction="sum" dataDxfId="28" totalsRowDxfId="18" totalsRowCellStyle="总货币"/>
    <tableColumn id="3" xr3:uid="{00000000-0010-0000-0500-000003000000}" name="实际开支" totalsRowFunction="sum" dataDxfId="27" totalsRowDxfId="17" totalsRowCellStyle="总货币"/>
    <tableColumn id="4" xr3:uid="{00000000-0010-0000-0500-000004000000}" name="差额" totalsRowFunction="sum" dataDxfId="26" totalsRowDxfId="16" totalsRowCellStyle="总货币">
      <calculatedColumnFormula>饮食[[#This Row],[预算]]-饮食[[#This Row],[实际开支]]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ColWidth="9.125" defaultRowHeight="16.5" x14ac:dyDescent="0.35"/>
  <cols>
    <col min="1" max="1" width="10.125" style="27" customWidth="1"/>
    <col min="2" max="2" width="33.875" style="27" customWidth="1"/>
    <col min="3" max="5" width="16.625" style="27" customWidth="1"/>
    <col min="6" max="6" width="4.875" style="27" customWidth="1"/>
    <col min="7" max="7" width="1.375" style="27" customWidth="1"/>
    <col min="8" max="8" width="4.875" style="27" customWidth="1"/>
    <col min="9" max="9" width="33.875" style="27" customWidth="1"/>
    <col min="10" max="12" width="16.625" style="27" customWidth="1"/>
    <col min="13" max="13" width="3.625" style="27" customWidth="1"/>
    <col min="14" max="16384" width="9.125" style="27"/>
  </cols>
  <sheetData>
    <row r="1" spans="1:17" ht="40.5" customHeight="1" x14ac:dyDescent="0.35"/>
    <row r="2" spans="1:17" ht="21.75" customHeight="1" x14ac:dyDescent="0.35">
      <c r="B2" s="25" t="s">
        <v>38</v>
      </c>
      <c r="C2" s="26"/>
      <c r="D2" s="26"/>
      <c r="E2" s="26"/>
      <c r="F2" s="28"/>
      <c r="G2" s="29"/>
      <c r="Q2" s="30"/>
    </row>
    <row r="3" spans="1:17" s="31" customFormat="1" ht="15.75" customHeight="1" x14ac:dyDescent="0.35">
      <c r="B3" s="26"/>
      <c r="C3" s="26"/>
      <c r="D3" s="26"/>
      <c r="E3" s="26"/>
      <c r="F3" s="28"/>
      <c r="G3" s="29"/>
      <c r="H3" s="27"/>
      <c r="I3" s="27"/>
      <c r="J3" s="27"/>
      <c r="K3" s="27"/>
      <c r="L3" s="27"/>
    </row>
    <row r="4" spans="1:17" ht="25.5" customHeight="1" x14ac:dyDescent="0.35">
      <c r="A4" s="1"/>
      <c r="B4" s="26"/>
      <c r="C4" s="26"/>
      <c r="D4" s="26"/>
      <c r="E4" s="26"/>
      <c r="F4" s="28"/>
      <c r="G4" s="32"/>
      <c r="H4" s="2"/>
      <c r="I4" s="30" t="s">
        <v>22</v>
      </c>
      <c r="J4" s="33"/>
      <c r="K4" s="34">
        <f>SUM(礼品[预算],包装[预算],(差旅[预算],(饮食[预算],(娱乐[预算],杂项[预算]))))</f>
        <v>750</v>
      </c>
    </row>
    <row r="5" spans="1:17" ht="30" customHeight="1" x14ac:dyDescent="0.35">
      <c r="A5" s="3"/>
      <c r="B5" s="26"/>
      <c r="C5" s="26"/>
      <c r="D5" s="26"/>
      <c r="E5" s="26"/>
      <c r="F5" s="28"/>
      <c r="G5" s="35"/>
      <c r="H5" s="4"/>
      <c r="I5" s="36" t="s">
        <v>23</v>
      </c>
      <c r="J5" s="33"/>
      <c r="K5" s="34">
        <f>SUM((礼品[实际开支],(包装[实际],(差旅[实际],(饮食[实际开支],(娱乐[实际],(杂项[实际])))))))</f>
        <v>820</v>
      </c>
    </row>
    <row r="6" spans="1:17" ht="21" customHeight="1" thickBot="1" x14ac:dyDescent="0.4">
      <c r="A6" s="3"/>
      <c r="B6" s="26"/>
      <c r="C6" s="26"/>
      <c r="D6" s="26"/>
      <c r="E6" s="26"/>
      <c r="F6" s="28"/>
      <c r="G6" s="35"/>
      <c r="H6" s="33"/>
      <c r="I6" s="37"/>
      <c r="J6" s="37"/>
      <c r="K6" s="37"/>
      <c r="L6" s="37"/>
    </row>
    <row r="7" spans="1:17" ht="29.25" customHeight="1" thickTop="1" x14ac:dyDescent="0.35">
      <c r="A7" s="3"/>
      <c r="B7" s="26"/>
      <c r="C7" s="26"/>
      <c r="D7" s="26"/>
      <c r="E7" s="26"/>
      <c r="F7" s="28"/>
      <c r="G7" s="32"/>
      <c r="H7" s="4"/>
      <c r="I7" s="36" t="s">
        <v>24</v>
      </c>
      <c r="J7" s="33"/>
      <c r="K7" s="5">
        <f>SUM(K4-K5)</f>
        <v>-70</v>
      </c>
    </row>
    <row r="8" spans="1:17" ht="36.75" customHeight="1" x14ac:dyDescent="0.35">
      <c r="A8" s="3"/>
      <c r="B8" s="26"/>
      <c r="C8" s="26"/>
      <c r="D8" s="26"/>
      <c r="E8" s="26"/>
      <c r="F8" s="28"/>
      <c r="G8" s="38"/>
      <c r="H8" s="4"/>
    </row>
    <row r="9" spans="1:17" ht="40.5" customHeight="1" x14ac:dyDescent="0.35">
      <c r="A9" s="3"/>
      <c r="B9" s="6"/>
      <c r="C9" s="6"/>
      <c r="D9" s="6"/>
      <c r="E9" s="7"/>
      <c r="F9" s="7"/>
      <c r="G9" s="7"/>
      <c r="H9" s="4"/>
    </row>
    <row r="10" spans="1:17" ht="39.75" customHeight="1" x14ac:dyDescent="0.35">
      <c r="A10" s="3"/>
      <c r="B10" s="39" t="s">
        <v>0</v>
      </c>
      <c r="C10" s="39"/>
      <c r="D10" s="39"/>
      <c r="E10" s="39"/>
      <c r="F10" s="8"/>
      <c r="G10" s="8"/>
      <c r="H10" s="4"/>
      <c r="I10" s="39" t="s">
        <v>25</v>
      </c>
      <c r="J10" s="39"/>
      <c r="K10" s="39"/>
      <c r="L10" s="39"/>
    </row>
    <row r="11" spans="1:17" ht="21.75" customHeight="1" thickBot="1" x14ac:dyDescent="0.4">
      <c r="A11" s="3"/>
      <c r="B11" s="40" t="s">
        <v>1</v>
      </c>
      <c r="C11" s="41" t="s">
        <v>18</v>
      </c>
      <c r="D11" s="41" t="s">
        <v>19</v>
      </c>
      <c r="E11" s="42" t="s">
        <v>21</v>
      </c>
      <c r="F11" s="43"/>
      <c r="G11" s="44"/>
      <c r="H11" s="9"/>
      <c r="I11" s="40" t="s">
        <v>1</v>
      </c>
      <c r="J11" s="41" t="s">
        <v>18</v>
      </c>
      <c r="K11" s="41" t="s">
        <v>19</v>
      </c>
      <c r="L11" s="41" t="s">
        <v>21</v>
      </c>
    </row>
    <row r="12" spans="1:17" ht="15.75" customHeight="1" x14ac:dyDescent="0.35">
      <c r="A12" s="3"/>
      <c r="B12" s="10" t="s">
        <v>2</v>
      </c>
      <c r="C12" s="11">
        <v>500</v>
      </c>
      <c r="D12" s="11">
        <v>495</v>
      </c>
      <c r="E12" s="12">
        <f>礼品[[#This Row],[预算]]-礼品[[#This Row],[实际开支]]</f>
        <v>5</v>
      </c>
      <c r="F12" s="13"/>
      <c r="G12" s="13"/>
      <c r="H12" s="9"/>
      <c r="I12" s="10" t="s">
        <v>26</v>
      </c>
      <c r="J12" s="11"/>
      <c r="K12" s="11"/>
      <c r="L12" s="12">
        <f>饮食[[#This Row],[预算]]-饮食[[#This Row],[实际开支]]</f>
        <v>0</v>
      </c>
    </row>
    <row r="13" spans="1:17" ht="15.75" customHeight="1" x14ac:dyDescent="0.35">
      <c r="A13" s="3"/>
      <c r="B13" s="10" t="s">
        <v>3</v>
      </c>
      <c r="C13" s="11">
        <v>250</v>
      </c>
      <c r="D13" s="11">
        <v>325</v>
      </c>
      <c r="E13" s="12">
        <f>礼品[[#This Row],[预算]]-礼品[[#This Row],[实际开支]]</f>
        <v>-75</v>
      </c>
      <c r="F13" s="13"/>
      <c r="G13" s="13"/>
      <c r="H13" s="14"/>
      <c r="I13" s="10" t="s">
        <v>27</v>
      </c>
      <c r="J13" s="11"/>
      <c r="K13" s="11"/>
      <c r="L13" s="12">
        <f>饮食[[#This Row],[预算]]-饮食[[#This Row],[实际开支]]</f>
        <v>0</v>
      </c>
    </row>
    <row r="14" spans="1:17" ht="15.75" customHeight="1" x14ac:dyDescent="0.35">
      <c r="A14" s="3"/>
      <c r="B14" s="10" t="s">
        <v>4</v>
      </c>
      <c r="C14" s="11"/>
      <c r="D14" s="11"/>
      <c r="E14" s="12">
        <f>礼品[[#This Row],[预算]]-礼品[[#This Row],[实际开支]]</f>
        <v>0</v>
      </c>
      <c r="F14" s="13"/>
      <c r="G14" s="13"/>
      <c r="H14" s="15"/>
      <c r="I14" s="10" t="s">
        <v>28</v>
      </c>
      <c r="J14" s="11"/>
      <c r="K14" s="11"/>
      <c r="L14" s="12">
        <f>饮食[[#This Row],[预算]]-饮食[[#This Row],[实际开支]]</f>
        <v>0</v>
      </c>
    </row>
    <row r="15" spans="1:17" ht="15.75" customHeight="1" thickBot="1" x14ac:dyDescent="0.4">
      <c r="A15" s="3"/>
      <c r="B15" s="10" t="s">
        <v>5</v>
      </c>
      <c r="C15" s="11"/>
      <c r="D15" s="11"/>
      <c r="E15" s="12">
        <f>礼品[[#This Row],[预算]]-礼品[[#This Row],[实际开支]]</f>
        <v>0</v>
      </c>
      <c r="F15" s="13"/>
      <c r="G15" s="13"/>
      <c r="H15" s="16"/>
      <c r="I15" s="55" t="s">
        <v>7</v>
      </c>
      <c r="J15" s="17"/>
      <c r="K15" s="17"/>
      <c r="L15" s="18">
        <f>饮食[[#This Row],[预算]]-饮食[[#This Row],[实际开支]]</f>
        <v>0</v>
      </c>
    </row>
    <row r="16" spans="1:17" ht="15.75" customHeight="1" x14ac:dyDescent="0.35">
      <c r="A16" s="3"/>
      <c r="B16" s="10" t="s">
        <v>6</v>
      </c>
      <c r="C16" s="11"/>
      <c r="D16" s="11"/>
      <c r="E16" s="12">
        <f>礼品[[#This Row],[预算]]-礼品[[#This Row],[实际开支]]</f>
        <v>0</v>
      </c>
      <c r="F16" s="13"/>
      <c r="G16" s="13"/>
      <c r="H16" s="16"/>
      <c r="I16" s="45" t="s">
        <v>39</v>
      </c>
      <c r="J16" s="46">
        <f>SUBTOTAL(109,饮食[预算])</f>
        <v>0</v>
      </c>
      <c r="K16" s="46">
        <f>SUBTOTAL(109,饮食[实际开支])</f>
        <v>0</v>
      </c>
      <c r="L16" s="46">
        <f>SUBTOTAL(109,饮食[差额])</f>
        <v>0</v>
      </c>
    </row>
    <row r="17" spans="1:13" ht="15.75" customHeight="1" thickBot="1" x14ac:dyDescent="0.4">
      <c r="A17" s="3"/>
      <c r="B17" s="55" t="s">
        <v>7</v>
      </c>
      <c r="C17" s="17"/>
      <c r="D17" s="17"/>
      <c r="E17" s="18">
        <f>礼品[[#This Row],[预算]]-礼品[[#This Row],[实际开支]]</f>
        <v>0</v>
      </c>
      <c r="F17" s="13"/>
      <c r="G17" s="13"/>
      <c r="H17" s="16"/>
    </row>
    <row r="18" spans="1:13" s="21" customFormat="1" ht="15.75" customHeight="1" x14ac:dyDescent="0.35">
      <c r="A18" s="19"/>
      <c r="B18" s="45" t="s">
        <v>39</v>
      </c>
      <c r="C18" s="46">
        <f>SUBTOTAL(109,礼品[预算])</f>
        <v>750</v>
      </c>
      <c r="D18" s="46">
        <f>SUBTOTAL(109,礼品[实际开支])</f>
        <v>820</v>
      </c>
      <c r="E18" s="46">
        <f>SUBTOTAL(109,礼品[差额])</f>
        <v>-70</v>
      </c>
      <c r="F18" s="47"/>
      <c r="G18" s="47"/>
      <c r="H18" s="20"/>
    </row>
    <row r="19" spans="1:13" ht="26.25" customHeight="1" x14ac:dyDescent="0.35">
      <c r="A19" s="3"/>
      <c r="B19" s="22"/>
      <c r="C19" s="22"/>
      <c r="D19" s="22"/>
      <c r="E19" s="22"/>
      <c r="F19" s="16"/>
      <c r="G19" s="16"/>
      <c r="H19" s="16"/>
    </row>
    <row r="20" spans="1:13" ht="39.75" customHeight="1" x14ac:dyDescent="0.35">
      <c r="A20" s="3"/>
      <c r="B20" s="39" t="s">
        <v>8</v>
      </c>
      <c r="C20" s="39"/>
      <c r="D20" s="39"/>
      <c r="E20" s="39"/>
      <c r="F20" s="48"/>
      <c r="G20" s="48"/>
      <c r="H20" s="16"/>
      <c r="I20" s="49" t="s">
        <v>29</v>
      </c>
      <c r="J20" s="49"/>
      <c r="K20" s="49"/>
      <c r="L20" s="50"/>
    </row>
    <row r="21" spans="1:13" ht="21.75" customHeight="1" thickBot="1" x14ac:dyDescent="0.4">
      <c r="A21" s="51"/>
      <c r="B21" s="40" t="s">
        <v>1</v>
      </c>
      <c r="C21" s="41" t="s">
        <v>18</v>
      </c>
      <c r="D21" s="41" t="s">
        <v>20</v>
      </c>
      <c r="E21" s="42" t="s">
        <v>21</v>
      </c>
      <c r="F21" s="43"/>
      <c r="G21" s="44"/>
      <c r="H21" s="23"/>
      <c r="I21" s="40" t="s">
        <v>1</v>
      </c>
      <c r="J21" s="41" t="s">
        <v>18</v>
      </c>
      <c r="K21" s="41" t="s">
        <v>20</v>
      </c>
      <c r="L21" s="42" t="s">
        <v>21</v>
      </c>
      <c r="M21" s="52"/>
    </row>
    <row r="22" spans="1:13" ht="15.75" customHeight="1" x14ac:dyDescent="0.35">
      <c r="A22" s="3"/>
      <c r="B22" s="10" t="s">
        <v>9</v>
      </c>
      <c r="C22" s="11"/>
      <c r="D22" s="11"/>
      <c r="E22" s="12">
        <f>包装[[#This Row],[预算]]-包装[[#This Row],[实际]]</f>
        <v>0</v>
      </c>
      <c r="F22" s="13"/>
      <c r="G22" s="13"/>
      <c r="H22" s="16"/>
      <c r="I22" s="27" t="s">
        <v>30</v>
      </c>
      <c r="J22" s="11"/>
      <c r="K22" s="11"/>
      <c r="L22" s="12">
        <f>娱乐[[#This Row],[预算]]-娱乐[[#This Row],[实际]]</f>
        <v>0</v>
      </c>
    </row>
    <row r="23" spans="1:13" ht="15.75" customHeight="1" x14ac:dyDescent="0.35">
      <c r="A23" s="3"/>
      <c r="B23" s="10" t="s">
        <v>10</v>
      </c>
      <c r="C23" s="11"/>
      <c r="D23" s="11"/>
      <c r="E23" s="12">
        <f>包装[[#This Row],[预算]]-包装[[#This Row],[实际]]</f>
        <v>0</v>
      </c>
      <c r="F23" s="13"/>
      <c r="G23" s="13"/>
      <c r="H23" s="16"/>
      <c r="I23" s="10" t="s">
        <v>28</v>
      </c>
      <c r="J23" s="11"/>
      <c r="K23" s="11"/>
      <c r="L23" s="12">
        <f>娱乐[[#This Row],[预算]]-娱乐[[#This Row],[实际]]</f>
        <v>0</v>
      </c>
    </row>
    <row r="24" spans="1:13" ht="15.75" customHeight="1" x14ac:dyDescent="0.35">
      <c r="A24" s="3"/>
      <c r="B24" s="10" t="s">
        <v>11</v>
      </c>
      <c r="C24" s="11"/>
      <c r="D24" s="11"/>
      <c r="E24" s="12">
        <f>包装[[#This Row],[预算]]-包装[[#This Row],[实际]]</f>
        <v>0</v>
      </c>
      <c r="F24" s="13"/>
      <c r="G24" s="13"/>
      <c r="H24" s="16"/>
      <c r="I24" s="10" t="s">
        <v>31</v>
      </c>
      <c r="J24" s="11"/>
      <c r="K24" s="11"/>
      <c r="L24" s="12">
        <f>娱乐[[#This Row],[预算]]-娱乐[[#This Row],[实际]]</f>
        <v>0</v>
      </c>
    </row>
    <row r="25" spans="1:13" ht="15.75" customHeight="1" x14ac:dyDescent="0.35">
      <c r="A25" s="3"/>
      <c r="B25" s="10" t="s">
        <v>12</v>
      </c>
      <c r="C25" s="11"/>
      <c r="D25" s="11"/>
      <c r="E25" s="12">
        <f>包装[[#This Row],[预算]]-包装[[#This Row],[实际]]</f>
        <v>0</v>
      </c>
      <c r="F25" s="13"/>
      <c r="G25" s="13"/>
      <c r="H25" s="16"/>
      <c r="I25" s="10" t="s">
        <v>32</v>
      </c>
      <c r="J25" s="11"/>
      <c r="K25" s="11"/>
      <c r="L25" s="12">
        <f>娱乐[[#This Row],[预算]]-娱乐[[#This Row],[实际]]</f>
        <v>0</v>
      </c>
    </row>
    <row r="26" spans="1:13" ht="15.75" customHeight="1" x14ac:dyDescent="0.35">
      <c r="A26" s="3"/>
      <c r="B26" s="10" t="s">
        <v>13</v>
      </c>
      <c r="C26" s="11"/>
      <c r="D26" s="11"/>
      <c r="E26" s="12">
        <f>包装[[#This Row],[预算]]-包装[[#This Row],[实际]]</f>
        <v>0</v>
      </c>
      <c r="F26" s="13"/>
      <c r="G26" s="13"/>
      <c r="H26" s="16"/>
      <c r="I26" s="10" t="s">
        <v>33</v>
      </c>
      <c r="J26" s="11"/>
      <c r="K26" s="11"/>
      <c r="L26" s="12">
        <f>娱乐[[#This Row],[预算]]-娱乐[[#This Row],[实际]]</f>
        <v>0</v>
      </c>
    </row>
    <row r="27" spans="1:13" ht="15.75" customHeight="1" thickBot="1" x14ac:dyDescent="0.4">
      <c r="A27" s="3"/>
      <c r="B27" s="55" t="s">
        <v>7</v>
      </c>
      <c r="C27" s="17"/>
      <c r="D27" s="17"/>
      <c r="E27" s="18">
        <f>包装[[#This Row],[预算]]-包装[[#This Row],[实际]]</f>
        <v>0</v>
      </c>
      <c r="F27" s="13"/>
      <c r="G27" s="13"/>
      <c r="H27" s="16"/>
      <c r="I27" s="10" t="s">
        <v>34</v>
      </c>
      <c r="J27" s="11"/>
      <c r="K27" s="11"/>
      <c r="L27" s="12">
        <f>娱乐[[#This Row],[预算]]-娱乐[[#This Row],[实际]]</f>
        <v>0</v>
      </c>
    </row>
    <row r="28" spans="1:13" ht="15.75" customHeight="1" thickBot="1" x14ac:dyDescent="0.4">
      <c r="A28" s="3"/>
      <c r="B28" s="53" t="s">
        <v>39</v>
      </c>
      <c r="C28" s="54">
        <f>SUBTOTAL(109,包装[预算])</f>
        <v>0</v>
      </c>
      <c r="D28" s="54">
        <f>SUBTOTAL(109,包装[实际])</f>
        <v>0</v>
      </c>
      <c r="E28" s="54">
        <f>SUBTOTAL(109,包装[差额])</f>
        <v>0</v>
      </c>
      <c r="F28" s="47"/>
      <c r="G28" s="47"/>
      <c r="H28" s="16"/>
      <c r="I28" s="55" t="s">
        <v>7</v>
      </c>
      <c r="J28" s="17"/>
      <c r="K28" s="17"/>
      <c r="L28" s="18">
        <f>娱乐[[#This Row],[预算]]-娱乐[[#This Row],[实际]]</f>
        <v>0</v>
      </c>
    </row>
    <row r="29" spans="1:13" ht="15.75" customHeight="1" x14ac:dyDescent="0.35">
      <c r="A29" s="3"/>
      <c r="B29" s="22"/>
      <c r="C29" s="22"/>
      <c r="D29" s="22"/>
      <c r="E29" s="22"/>
      <c r="F29" s="16"/>
      <c r="G29" s="16"/>
      <c r="H29" s="16"/>
      <c r="I29" s="53" t="s">
        <v>39</v>
      </c>
      <c r="J29" s="54">
        <f>SUBTOTAL(109,娱乐[预算])</f>
        <v>0</v>
      </c>
      <c r="K29" s="54">
        <f>SUBTOTAL(109,娱乐[实际])</f>
        <v>0</v>
      </c>
      <c r="L29" s="54">
        <f>SUBTOTAL(109,娱乐[差额])</f>
        <v>0</v>
      </c>
    </row>
    <row r="30" spans="1:13" ht="26.25" customHeight="1" x14ac:dyDescent="0.35">
      <c r="A30" s="3"/>
      <c r="B30" s="24"/>
      <c r="C30" s="24"/>
      <c r="D30" s="24"/>
      <c r="E30" s="24"/>
      <c r="F30" s="16"/>
      <c r="G30" s="16"/>
      <c r="H30" s="16"/>
      <c r="I30" s="53"/>
      <c r="J30" s="47"/>
      <c r="K30" s="47"/>
      <c r="L30" s="47"/>
    </row>
    <row r="31" spans="1:13" ht="39.75" customHeight="1" x14ac:dyDescent="0.35">
      <c r="A31" s="3"/>
      <c r="B31" s="39" t="s">
        <v>14</v>
      </c>
      <c r="C31" s="39"/>
      <c r="D31" s="39"/>
      <c r="E31" s="39"/>
      <c r="F31" s="48"/>
      <c r="G31" s="48"/>
      <c r="H31" s="16"/>
      <c r="I31" s="49" t="s">
        <v>35</v>
      </c>
      <c r="J31" s="49"/>
      <c r="K31" s="49"/>
      <c r="L31" s="50"/>
    </row>
    <row r="32" spans="1:13" ht="21.75" customHeight="1" thickBot="1" x14ac:dyDescent="0.4">
      <c r="A32" s="3"/>
      <c r="B32" s="40" t="s">
        <v>1</v>
      </c>
      <c r="C32" s="41" t="s">
        <v>18</v>
      </c>
      <c r="D32" s="41" t="s">
        <v>20</v>
      </c>
      <c r="E32" s="42" t="s">
        <v>21</v>
      </c>
      <c r="F32" s="43"/>
      <c r="G32" s="44"/>
      <c r="H32" s="16"/>
      <c r="I32" s="40" t="s">
        <v>1</v>
      </c>
      <c r="J32" s="41" t="s">
        <v>18</v>
      </c>
      <c r="K32" s="41" t="s">
        <v>20</v>
      </c>
      <c r="L32" s="42" t="s">
        <v>21</v>
      </c>
      <c r="M32" s="52"/>
    </row>
    <row r="33" spans="1:12" ht="15.75" customHeight="1" x14ac:dyDescent="0.35">
      <c r="A33" s="3"/>
      <c r="B33" s="10" t="s">
        <v>15</v>
      </c>
      <c r="C33" s="11"/>
      <c r="D33" s="11"/>
      <c r="E33" s="12">
        <f>差旅[[#This Row],[预算]]-差旅[[#This Row],[实际]]</f>
        <v>0</v>
      </c>
      <c r="F33" s="13"/>
      <c r="G33" s="13"/>
      <c r="H33" s="16"/>
      <c r="I33" s="10" t="s">
        <v>36</v>
      </c>
      <c r="J33" s="11"/>
      <c r="K33" s="11"/>
      <c r="L33" s="12">
        <f>杂项[[#This Row],[预算]]-杂项[[#This Row],[实际]]</f>
        <v>0</v>
      </c>
    </row>
    <row r="34" spans="1:12" ht="15.75" customHeight="1" x14ac:dyDescent="0.35">
      <c r="A34" s="3"/>
      <c r="B34" s="10" t="s">
        <v>16</v>
      </c>
      <c r="C34" s="11"/>
      <c r="D34" s="11"/>
      <c r="E34" s="12">
        <f>差旅[[#This Row],[预算]]-差旅[[#This Row],[实际]]</f>
        <v>0</v>
      </c>
      <c r="F34" s="13"/>
      <c r="G34" s="13"/>
      <c r="H34" s="16"/>
      <c r="I34" s="10" t="s">
        <v>37</v>
      </c>
      <c r="J34" s="11"/>
      <c r="K34" s="11"/>
      <c r="L34" s="12">
        <f>杂项[[#This Row],[预算]]-杂项[[#This Row],[实际]]</f>
        <v>0</v>
      </c>
    </row>
    <row r="35" spans="1:12" ht="15.75" customHeight="1" thickBot="1" x14ac:dyDescent="0.4">
      <c r="A35" s="3"/>
      <c r="B35" s="10" t="s">
        <v>17</v>
      </c>
      <c r="C35" s="11"/>
      <c r="D35" s="11"/>
      <c r="E35" s="12">
        <f>差旅[[#This Row],[预算]]-差旅[[#This Row],[实际]]</f>
        <v>0</v>
      </c>
      <c r="F35" s="13"/>
      <c r="G35" s="13"/>
      <c r="H35" s="16"/>
      <c r="I35" s="55" t="s">
        <v>7</v>
      </c>
      <c r="J35" s="17"/>
      <c r="K35" s="17"/>
      <c r="L35" s="18">
        <f>杂项[[#This Row],[预算]]-杂项[[#This Row],[实际]]</f>
        <v>0</v>
      </c>
    </row>
    <row r="36" spans="1:12" ht="15.75" customHeight="1" thickBot="1" x14ac:dyDescent="0.4">
      <c r="A36" s="3"/>
      <c r="B36" s="55" t="s">
        <v>7</v>
      </c>
      <c r="C36" s="17"/>
      <c r="D36" s="17"/>
      <c r="E36" s="18">
        <f>差旅[[#This Row],[预算]]-差旅[[#This Row],[实际]]</f>
        <v>0</v>
      </c>
      <c r="F36" s="13"/>
      <c r="G36" s="13"/>
      <c r="H36" s="16"/>
      <c r="I36" s="53" t="s">
        <v>39</v>
      </c>
      <c r="J36" s="54">
        <f>SUBTOTAL(109,杂项[预算])</f>
        <v>0</v>
      </c>
      <c r="K36" s="54">
        <f>SUBTOTAL(109,杂项[实际])</f>
        <v>0</v>
      </c>
      <c r="L36" s="54">
        <f>SUBTOTAL(109,杂项[差额])</f>
        <v>0</v>
      </c>
    </row>
    <row r="37" spans="1:12" ht="15.75" customHeight="1" x14ac:dyDescent="0.35">
      <c r="A37" s="3"/>
      <c r="B37" s="53" t="s">
        <v>39</v>
      </c>
      <c r="C37" s="54">
        <f>SUBTOTAL(109,差旅[预算])</f>
        <v>0</v>
      </c>
      <c r="D37" s="54">
        <f>SUBTOTAL(109,差旅[实际])</f>
        <v>0</v>
      </c>
      <c r="E37" s="54">
        <f>SUBTOTAL(109,差旅[差额])</f>
        <v>0</v>
      </c>
      <c r="F37" s="47"/>
      <c r="G37" s="47"/>
      <c r="H37" s="16"/>
    </row>
    <row r="38" spans="1:12" x14ac:dyDescent="0.35">
      <c r="A38" s="3"/>
      <c r="H38" s="24"/>
    </row>
    <row r="39" spans="1:12" x14ac:dyDescent="0.35">
      <c r="A39" s="3"/>
      <c r="H39" s="24"/>
    </row>
    <row r="40" spans="1:12" x14ac:dyDescent="0.35">
      <c r="A40" s="3"/>
      <c r="H40" s="24"/>
    </row>
    <row r="41" spans="1:12" x14ac:dyDescent="0.35">
      <c r="H41" s="3"/>
    </row>
    <row r="42" spans="1:12" x14ac:dyDescent="0.35">
      <c r="H42" s="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25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假期预算规划表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2019-06-04T06:17:59Z</dcterms:modified>
</cp:coreProperties>
</file>