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04"/>
  <workbookPr filterPrivacy="1"/>
  <xr:revisionPtr revIDLastSave="0" documentId="13_ncr:1_{2BE2B987-E162-4259-A930-11BA609814FA}" xr6:coauthVersionLast="40" xr6:coauthVersionMax="40" xr10:uidLastSave="{00000000-0000-0000-0000-000000000000}"/>
  <bookViews>
    <workbookView xWindow="-120" yWindow="-120" windowWidth="28830" windowHeight="16110" xr2:uid="{00000000-000D-0000-FFFF-FFFF00000000}"/>
  </bookViews>
  <sheets>
    <sheet name="如何使用此工作簿" sheetId="2" r:id="rId1"/>
    <sheet name="成绩册" sheetId="1" r:id="rId2"/>
  </sheets>
  <definedNames>
    <definedName name="GradeTable">成绩册!$I$3:$U$6</definedName>
    <definedName name="RowTitleRegion1..U6">成绩册!$H$3</definedName>
    <definedName name="RowTitleRegion2..X9">成绩册!$E$8:$G$8</definedName>
    <definedName name="RowTitleRegion3..H12">成绩册!$E$11:$G$11</definedName>
    <definedName name="Title1">成绩[[#Headers],[学生姓名]]</definedName>
    <definedName name="TitleRegion1..G24.1">成绩册!$B$21:$C$21</definedName>
    <definedName name="TotalPoints">成绩册!$H$12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11" i="1"/>
  <c r="E15" i="1" l="1"/>
  <c r="E16" i="1"/>
  <c r="E17" i="1"/>
  <c r="E18" i="1"/>
  <c r="E19" i="1"/>
  <c r="D17" i="1" l="1"/>
  <c r="D18" i="1"/>
  <c r="D19" i="1"/>
  <c r="F19" i="1" l="1"/>
  <c r="G19" i="1"/>
  <c r="F18" i="1"/>
  <c r="G18" i="1"/>
  <c r="F17" i="1"/>
  <c r="G17" i="1"/>
  <c r="I3" i="1" l="1"/>
  <c r="K3" i="1"/>
  <c r="M3" i="1"/>
  <c r="O3" i="1"/>
  <c r="Q3" i="1"/>
  <c r="S3" i="1"/>
  <c r="U3" i="1"/>
  <c r="J3" i="1"/>
  <c r="L3" i="1"/>
  <c r="N3" i="1"/>
  <c r="P3" i="1"/>
  <c r="R3" i="1"/>
  <c r="T3" i="1"/>
  <c r="D15" i="1"/>
  <c r="D16" i="1"/>
  <c r="D23" i="1" l="1"/>
  <c r="F23" i="1" s="1"/>
  <c r="F15" i="1"/>
  <c r="D22" i="1"/>
  <c r="F22" i="1" s="1"/>
  <c r="G15" i="1"/>
  <c r="F16" i="1"/>
  <c r="G16" i="1"/>
  <c r="D24" i="1"/>
  <c r="F24" i="1" s="1"/>
  <c r="G22" i="1" l="1"/>
  <c r="G23" i="1"/>
  <c r="G24" i="1"/>
</calcChain>
</file>

<file path=xl/sharedStrings.xml><?xml version="1.0" encoding="utf-8"?>
<sst xmlns="http://schemas.openxmlformats.org/spreadsheetml/2006/main" count="132" uniqueCount="65">
  <si>
    <t>说明</t>
  </si>
  <si>
    <r>
      <t>说明：</t>
    </r>
    <r>
      <rPr>
        <sz val="11"/>
        <color theme="7" tint="-0.499984740745262"/>
        <rFont val="Century Gothic"/>
        <family val="2"/>
        <scheme val="minor"/>
      </rPr>
      <t>请务必保存成绩单副本。</t>
    </r>
  </si>
  <si>
    <t xml:space="preserve">1.填写学校名称、班级信息、学生姓名和学生 ID（可选）。   </t>
  </si>
  <si>
    <t>2.调整成绩与学分表格，使其与你使用的典型计分系统匹配。</t>
  </si>
  <si>
    <t xml:space="preserve">3.从单元格 H8 开始填写作业、测验或测试名称（如“测验 1”）以及每个作业所值的绩点。 </t>
  </si>
  <si>
    <t>4.填写每个写生每次作业或测试的得分。“平均分”、“得分”、“LTR 等级”和“学分”列将会自动计算，但是，可以视需要覆盖它们。若要奖励额外加分，只需在为相应作业所列出的满分上赋予某个作业更高分。</t>
  </si>
  <si>
    <t>如果需要，可使用“页面布局”菜单上的“打印区域”命令更改打印区域。</t>
  </si>
  <si>
    <t>学分得分基于行 8 和 9 中指定的总点数的标准百分比率。将每个作业或测试调整至所需的点数，然后调整百分比及相应的等级。覆盖得分单元格，以手动进行更改。</t>
  </si>
  <si>
    <t>在单元格 H8 到 X9 中输入每个作业、测验或测试以及所值的点数。</t>
  </si>
  <si>
    <t>学校名称</t>
  </si>
  <si>
    <t>教师姓名</t>
  </si>
  <si>
    <t>课堂/科目</t>
  </si>
  <si>
    <t>年份/学期/季度</t>
  </si>
  <si>
    <t>学生姓名</t>
  </si>
  <si>
    <t>学生编号 1</t>
  </si>
  <si>
    <t>学生总数</t>
  </si>
  <si>
    <t>班级汇总</t>
  </si>
  <si>
    <t xml:space="preserve"> 平均分</t>
  </si>
  <si>
    <t xml:space="preserve"> 最高分</t>
  </si>
  <si>
    <t xml:space="preserve"> 最低分</t>
  </si>
  <si>
    <t>学生 ID</t>
  </si>
  <si>
    <t>平均分</t>
  </si>
  <si>
    <t>作业或测试名称</t>
  </si>
  <si>
    <t>总分</t>
  </si>
  <si>
    <t>作业和测试总数：</t>
  </si>
  <si>
    <t>总点数：</t>
  </si>
  <si>
    <t>得分</t>
  </si>
  <si>
    <t>LTR 等级</t>
  </si>
  <si>
    <t>学分</t>
  </si>
  <si>
    <t>所占百分比</t>
  </si>
  <si>
    <t>HW1</t>
  </si>
  <si>
    <t>列 6</t>
  </si>
  <si>
    <t/>
  </si>
  <si>
    <t>F</t>
  </si>
  <si>
    <t>HW2</t>
  </si>
  <si>
    <t>列 7</t>
  </si>
  <si>
    <t>D-</t>
  </si>
  <si>
    <t>Q1</t>
  </si>
  <si>
    <t>列 8</t>
  </si>
  <si>
    <t>D</t>
  </si>
  <si>
    <t>列 9</t>
  </si>
  <si>
    <t>D+</t>
  </si>
  <si>
    <t>列 10</t>
  </si>
  <si>
    <t>C-</t>
  </si>
  <si>
    <t>列 11</t>
  </si>
  <si>
    <t>C</t>
  </si>
  <si>
    <t>列 12</t>
  </si>
  <si>
    <t>C+</t>
  </si>
  <si>
    <t>列 13</t>
  </si>
  <si>
    <t>B-</t>
  </si>
  <si>
    <t>列 14</t>
  </si>
  <si>
    <t>B</t>
  </si>
  <si>
    <t>列 15</t>
  </si>
  <si>
    <t>B+</t>
  </si>
  <si>
    <t>列 16</t>
  </si>
  <si>
    <t>A-</t>
  </si>
  <si>
    <t>列 17</t>
  </si>
  <si>
    <t>A</t>
  </si>
  <si>
    <t>列 18</t>
  </si>
  <si>
    <t>A+</t>
  </si>
  <si>
    <t>列 19</t>
  </si>
  <si>
    <t>列 20</t>
  </si>
  <si>
    <t>列 21</t>
  </si>
  <si>
    <t>列 22</t>
  </si>
  <si>
    <r>
      <t>使用此“成绩册”工作表计算每个作业获得的绩点成绩。</t>
    </r>
    <r>
      <rPr>
        <b/>
        <sz val="11"/>
        <color rgb="FF000000"/>
        <rFont val="Microsoft YaHei UI"/>
        <family val="2"/>
        <charset val="13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</si>
</sst>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 * #,##0_ ;_ * \-#,##0_ ;_ * &quot;-&quot;_ ;_ @_ "/>
    <numFmt numFmtId="43" formatCode="_ * #,##0.00_ ;_ * \-#,##0.00_ ;_ * &quot;-&quot;??_ ;_ @_ 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%"/>
    <numFmt numFmtId="179" formatCode="#,##0_ "/>
    <numFmt numFmtId="180" formatCode="0.00_ "/>
    <numFmt numFmtId="181" formatCode="0_ "/>
  </numFmts>
  <fonts count="27" x14ac:knownFonts="1">
    <font>
      <sz val="11"/>
      <name val="Microsoft YaHei UI"/>
      <family val="2"/>
      <charset val="134"/>
    </font>
    <font>
      <sz val="11"/>
      <color theme="7" tint="-0.499984740745262"/>
      <name val="Century Gothic"/>
      <family val="2"/>
      <scheme val="minor"/>
    </font>
    <font>
      <sz val="11"/>
      <color theme="1"/>
      <name val="Microsoft YaHei UI"/>
      <family val="2"/>
      <charset val="134"/>
    </font>
    <font>
      <sz val="1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sz val="20"/>
      <color theme="4" tint="-0.499984740745262"/>
      <name val="Microsoft YaHei UI"/>
      <family val="2"/>
      <charset val="134"/>
    </font>
    <font>
      <sz val="14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theme="1" tint="0.34998626667073579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sz val="10"/>
      <name val="Microsoft YaHei UI"/>
      <family val="2"/>
      <charset val="134"/>
    </font>
    <font>
      <sz val="11"/>
      <color theme="4" tint="-0.499984740745262"/>
      <name val="Microsoft YaHei UI"/>
      <family val="2"/>
      <charset val="134"/>
    </font>
    <font>
      <sz val="9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4" tint="-0.499984740745262"/>
      </top>
      <bottom style="thin">
        <color theme="4" tint="0.39997558519241921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4" tint="-0.24994659260841701"/>
      </left>
      <right/>
      <top style="thin">
        <color theme="4" tint="-0.499984740745262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wrapText="1"/>
    </xf>
    <xf numFmtId="0" fontId="7" fillId="0" borderId="3" applyNumberFormat="0" applyFill="0" applyProtection="0">
      <alignment horizontal="left"/>
    </xf>
    <xf numFmtId="0" fontId="8" fillId="0" borderId="0" applyNumberFormat="0" applyFill="0" applyProtection="0">
      <alignment horizontal="left"/>
    </xf>
    <xf numFmtId="43" fontId="3" fillId="0" borderId="0" applyFill="0" applyBorder="0" applyAlignment="0" applyProtection="0"/>
    <xf numFmtId="41" fontId="3" fillId="0" borderId="0" applyFill="0" applyBorder="0" applyAlignment="0" applyProtection="0"/>
    <xf numFmtId="177" fontId="3" fillId="0" borderId="0" applyFill="0" applyBorder="0" applyAlignment="0" applyProtection="0"/>
    <xf numFmtId="176" fontId="3" fillId="0" borderId="0" applyFill="0" applyBorder="0" applyAlignment="0" applyProtection="0"/>
    <xf numFmtId="9" fontId="3" fillId="0" borderId="0" applyFill="0" applyBorder="0" applyAlignment="0" applyProtection="0"/>
    <xf numFmtId="0" fontId="9" fillId="0" borderId="5" applyNumberFormat="0" applyFill="0" applyAlignment="0" applyProtection="0"/>
    <xf numFmtId="0" fontId="3" fillId="4" borderId="4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14" applyNumberFormat="0" applyAlignment="0" applyProtection="0"/>
    <xf numFmtId="0" fontId="17" fillId="10" borderId="15" applyNumberFormat="0" applyAlignment="0" applyProtection="0"/>
    <xf numFmtId="0" fontId="15" fillId="10" borderId="14" applyNumberFormat="0" applyAlignment="0" applyProtection="0"/>
    <xf numFmtId="0" fontId="19" fillId="0" borderId="16" applyNumberFormat="0" applyFill="0" applyAlignment="0" applyProtection="0"/>
    <xf numFmtId="0" fontId="10" fillId="11" borderId="17" applyNumberFormat="0" applyAlignment="0" applyProtection="0"/>
    <xf numFmtId="0" fontId="14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45">
    <xf numFmtId="0" fontId="0" fillId="0" borderId="0" xfId="0">
      <alignment wrapText="1"/>
    </xf>
    <xf numFmtId="0" fontId="7" fillId="0" borderId="3" xfId="1">
      <alignment horizontal="left"/>
    </xf>
    <xf numFmtId="0" fontId="0" fillId="0" borderId="0" xfId="0" applyAlignment="1">
      <alignment vertical="center" wrapText="1"/>
    </xf>
    <xf numFmtId="0" fontId="9" fillId="0" borderId="0" xfId="12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2" fillId="0" borderId="0" xfId="2" applyFont="1" applyAlignment="1">
      <alignment horizontal="left" vertical="center"/>
    </xf>
    <xf numFmtId="0" fontId="23" fillId="0" borderId="0" xfId="0" applyFont="1" applyAlignment="1">
      <alignment horizontal="left" vertical="center" wrapText="1" readingOrder="1"/>
    </xf>
    <xf numFmtId="0" fontId="24" fillId="0" borderId="0" xfId="0" applyFont="1">
      <alignment wrapText="1"/>
    </xf>
    <xf numFmtId="0" fontId="25" fillId="2" borderId="7" xfId="0" applyFont="1" applyFill="1" applyBorder="1">
      <alignment wrapText="1"/>
    </xf>
    <xf numFmtId="0" fontId="25" fillId="2" borderId="8" xfId="0" applyFont="1" applyFill="1" applyBorder="1">
      <alignment wrapText="1"/>
    </xf>
    <xf numFmtId="9" fontId="25" fillId="2" borderId="8" xfId="0" applyNumberFormat="1" applyFont="1" applyFill="1" applyBorder="1" applyAlignment="1">
      <alignment horizontal="left"/>
    </xf>
    <xf numFmtId="0" fontId="25" fillId="0" borderId="0" xfId="0" applyFont="1">
      <alignment wrapText="1"/>
    </xf>
    <xf numFmtId="0" fontId="25" fillId="0" borderId="0" xfId="0" applyFont="1" applyAlignment="1">
      <alignment horizontal="left"/>
    </xf>
    <xf numFmtId="0" fontId="25" fillId="2" borderId="3" xfId="0" applyFont="1" applyFill="1" applyBorder="1">
      <alignment wrapText="1"/>
    </xf>
    <xf numFmtId="0" fontId="25" fillId="2" borderId="3" xfId="0" applyFont="1" applyFill="1" applyBorder="1" applyAlignment="1">
      <alignment horizontal="left"/>
    </xf>
    <xf numFmtId="0" fontId="2" fillId="2" borderId="7" xfId="0" applyFont="1" applyFill="1" applyBorder="1">
      <alignment wrapText="1"/>
    </xf>
    <xf numFmtId="0" fontId="10" fillId="0" borderId="0" xfId="0" applyFont="1">
      <alignment wrapText="1"/>
    </xf>
    <xf numFmtId="0" fontId="2" fillId="0" borderId="0" xfId="0" applyFont="1">
      <alignment wrapText="1"/>
    </xf>
    <xf numFmtId="178" fontId="2" fillId="0" borderId="0" xfId="0" applyNumberFormat="1" applyFont="1">
      <alignment wrapText="1"/>
    </xf>
    <xf numFmtId="0" fontId="10" fillId="5" borderId="10" xfId="0" applyFont="1" applyFill="1" applyBorder="1">
      <alignment wrapText="1"/>
    </xf>
    <xf numFmtId="0" fontId="2" fillId="2" borderId="2" xfId="0" applyFont="1" applyFill="1" applyBorder="1">
      <alignment wrapText="1"/>
    </xf>
    <xf numFmtId="0" fontId="2" fillId="0" borderId="1" xfId="0" applyFont="1" applyBorder="1">
      <alignment wrapText="1"/>
    </xf>
    <xf numFmtId="179" fontId="25" fillId="2" borderId="7" xfId="0" applyNumberFormat="1" applyFont="1" applyFill="1" applyBorder="1" applyAlignment="1">
      <alignment horizontal="left"/>
    </xf>
    <xf numFmtId="181" fontId="2" fillId="2" borderId="7" xfId="0" applyNumberFormat="1" applyFont="1" applyFill="1" applyBorder="1">
      <alignment wrapText="1"/>
    </xf>
    <xf numFmtId="181" fontId="0" fillId="0" borderId="9" xfId="0" applyNumberFormat="1" applyBorder="1" applyAlignment="1">
      <alignment horizontal="left" vertical="center"/>
    </xf>
    <xf numFmtId="181" fontId="0" fillId="3" borderId="9" xfId="0" applyNumberFormat="1" applyFill="1" applyBorder="1" applyAlignment="1">
      <alignment horizontal="left" vertical="center"/>
    </xf>
    <xf numFmtId="179" fontId="2" fillId="0" borderId="0" xfId="0" applyNumberFormat="1" applyFont="1">
      <alignment wrapText="1"/>
    </xf>
    <xf numFmtId="180" fontId="2" fillId="2" borderId="2" xfId="0" applyNumberFormat="1" applyFont="1" applyFill="1" applyBorder="1">
      <alignment wrapText="1"/>
    </xf>
    <xf numFmtId="180" fontId="2" fillId="0" borderId="1" xfId="0" applyNumberFormat="1" applyFont="1" applyBorder="1">
      <alignment wrapText="1"/>
    </xf>
    <xf numFmtId="180" fontId="2" fillId="0" borderId="0" xfId="0" applyNumberFormat="1" applyFont="1">
      <alignment wrapText="1"/>
    </xf>
    <xf numFmtId="0" fontId="0" fillId="0" borderId="0" xfId="0">
      <alignment wrapText="1"/>
    </xf>
    <xf numFmtId="0" fontId="8" fillId="0" borderId="8" xfId="2" applyBorder="1">
      <alignment horizontal="left"/>
    </xf>
    <xf numFmtId="0" fontId="8" fillId="0" borderId="0" xfId="2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8" fillId="0" borderId="0" xfId="2" applyAlignment="1">
      <alignment horizontal="left" vertical="top"/>
    </xf>
    <xf numFmtId="0" fontId="10" fillId="5" borderId="12" xfId="0" applyFont="1" applyFill="1" applyBorder="1">
      <alignment wrapText="1"/>
    </xf>
    <xf numFmtId="0" fontId="10" fillId="5" borderId="8" xfId="0" applyFont="1" applyFill="1" applyBorder="1">
      <alignment wrapText="1"/>
    </xf>
    <xf numFmtId="0" fontId="10" fillId="5" borderId="10" xfId="0" applyFont="1" applyFill="1" applyBorder="1">
      <alignment wrapText="1"/>
    </xf>
    <xf numFmtId="178" fontId="2" fillId="2" borderId="1" xfId="0" applyNumberFormat="1" applyFont="1" applyFill="1" applyBorder="1" applyAlignment="1">
      <alignment horizontal="center" wrapText="1"/>
    </xf>
    <xf numFmtId="178" fontId="2" fillId="0" borderId="1" xfId="0" applyNumberFormat="1" applyFont="1" applyBorder="1" applyAlignment="1">
      <alignment horizontal="center" wrapText="1"/>
    </xf>
    <xf numFmtId="178" fontId="2" fillId="2" borderId="2" xfId="0" applyNumberFormat="1" applyFont="1" applyFill="1" applyBorder="1" applyAlignment="1">
      <alignment horizontal="center" wrapText="1"/>
    </xf>
    <xf numFmtId="0" fontId="2" fillId="2" borderId="13" xfId="0" applyFont="1" applyFill="1" applyBorder="1">
      <alignment wrapText="1"/>
    </xf>
    <xf numFmtId="0" fontId="2" fillId="0" borderId="1" xfId="0" applyFont="1" applyBorder="1">
      <alignment wrapText="1"/>
    </xf>
    <xf numFmtId="0" fontId="2" fillId="2" borderId="2" xfId="0" applyFont="1" applyFill="1" applyBorder="1">
      <alignment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百分比" xfId="7" builtinId="5" customBuiltin="1"/>
    <cellStyle name="标题" xfId="13" builtinId="15" customBuiltin="1"/>
    <cellStyle name="标题 1" xfId="1" builtinId="16" customBuiltin="1"/>
    <cellStyle name="标题 2" xfId="2" builtinId="17" customBuiltin="1"/>
    <cellStyle name="标题 3" xfId="8" builtinId="18" customBuiltin="1"/>
    <cellStyle name="标题 4" xfId="12" builtinId="19" customBuiltin="1"/>
    <cellStyle name="差" xfId="15" builtinId="27" customBuiltin="1"/>
    <cellStyle name="常规" xfId="0" builtinId="0" customBuiltin="1"/>
    <cellStyle name="好" xfId="14" builtinId="26" customBuiltin="1"/>
    <cellStyle name="汇总" xfId="11" builtinId="25" customBuiltin="1"/>
    <cellStyle name="货币" xfId="5" builtinId="4" customBuiltin="1"/>
    <cellStyle name="货币[0]" xfId="6" builtinId="7" customBuiltin="1"/>
    <cellStyle name="计算" xfId="19" builtinId="22" customBuiltin="1"/>
    <cellStyle name="检查单元格" xfId="21" builtinId="23" customBuiltin="1"/>
    <cellStyle name="解释性文本" xfId="10" builtinId="53" customBuiltin="1"/>
    <cellStyle name="警告文本" xfId="22" builtinId="11" customBuiltin="1"/>
    <cellStyle name="链接单元格" xfId="20" builtinId="24" customBuiltin="1"/>
    <cellStyle name="千位分隔" xfId="3" builtinId="3" customBuiltin="1"/>
    <cellStyle name="千位分隔[0]" xfId="4" builtinId="6" customBuiltin="1"/>
    <cellStyle name="适中" xfId="16" builtinId="28" customBuiltin="1"/>
    <cellStyle name="输出" xfId="18" builtinId="21" customBuiltin="1"/>
    <cellStyle name="输入" xfId="17" builtinId="20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注释" xfId="9" builtinId="10" customBuiltin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80" formatCode="0.0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79" formatCode="#,##0_ 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ill>
        <patternFill>
          <bgColor theme="4" tint="0.79998168889431442"/>
        </patternFill>
      </fill>
    </dxf>
    <dxf>
      <fill>
        <patternFill>
          <bgColor theme="4" tint="-0.499984740745262"/>
        </patternFill>
      </fill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/>
      </border>
    </dxf>
    <dxf>
      <border diagonalUp="0" diagonalDown="0">
        <left/>
        <right/>
        <top style="thin">
          <color theme="4" tint="0.59996337778862885"/>
        </top>
        <bottom style="thin">
          <color theme="4" tint="0.59996337778862885"/>
        </bottom>
        <vertical/>
        <horizontal style="thin">
          <color theme="4" tint="0.59996337778862885"/>
        </horizontal>
      </border>
    </dxf>
  </dxfs>
  <tableStyles count="1" defaultTableStyle="TableStyleMedium2" defaultPivotStyle="PivotStyleLight16">
    <tableStyle name="表格样式 1" pivot="0" count="3" xr9:uid="{B1EA4458-59DF-4C5F-B91A-97F3AB6B79BC}">
      <tableStyleElement type="wholeTable" dxfId="51"/>
      <tableStyleElement type="headerRow" dxfId="50"/>
      <tableStyleElement type="secondRow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成绩" displayName="成绩" ref="B14:X19" headerRowDxfId="25" dataDxfId="23" totalsRowDxfId="24">
  <autoFilter ref="B14:X19" xr:uid="{40E23578-EFEC-4473-9D85-CB83FC5D19AE}"/>
  <tableColumns count="23">
    <tableColumn id="1" xr3:uid="{00000000-0010-0000-0000-000001000000}" name="学生姓名" totalsRowLabel="汇总" dataDxfId="48" totalsRowDxfId="0"/>
    <tableColumn id="2" xr3:uid="{00000000-0010-0000-0000-000002000000}" name="学生 ID" dataDxfId="47" totalsRowDxfId="1"/>
    <tableColumn id="3" xr3:uid="{00000000-0010-0000-0000-000003000000}" name="平均分" dataDxfId="46" totalsRowDxfId="2">
      <calculatedColumnFormula>IFERROR(IF(COUNT(成绩[[#This Row],[列 6]:[列 22]])=0,"",SUM(成绩[[#This Row],[列 6]:[列 22]])/TotalPoints),"")</calculatedColumnFormula>
    </tableColumn>
    <tableColumn id="23" xr3:uid="{00000000-0010-0000-0000-000017000000}" name="得分" dataDxfId="45" totalsRowDxfId="3">
      <calculatedColumnFormula>IF(COUNT(成绩[[#This Row],[列 6]:[列 22]])=0,"",SUM(成绩[[#This Row],[列 6]:[列 22]]))</calculatedColumnFormula>
    </tableColumn>
    <tableColumn id="4" xr3:uid="{00000000-0010-0000-0000-000004000000}" name="LTR 等级" dataDxfId="44" totalsRowDxfId="4">
      <calculatedColumnFormula>IFERROR(IF(成绩[[#This Row],[平均分]]&lt;&gt;"",HLOOKUP(成绩[[#This Row],[平均分]]*TotalPoints,GradeTable,3),""),0)</calculatedColumnFormula>
    </tableColumn>
    <tableColumn id="5" xr3:uid="{00000000-0010-0000-0000-000005000000}" name="学分" dataDxfId="43" totalsRowDxfId="5">
      <calculatedColumnFormula>IFERROR(IF(成绩[[#This Row],[平均分]]&lt;&gt;"",HLOOKUP(成绩[[#This Row],[平均分]]*TotalPoints,GradeTable,4),""),0)</calculatedColumnFormula>
    </tableColumn>
    <tableColumn id="6" xr3:uid="{00000000-0010-0000-0000-000006000000}" name="列 6" dataDxfId="42" totalsRowDxfId="6"/>
    <tableColumn id="7" xr3:uid="{00000000-0010-0000-0000-000007000000}" name="列 7" dataDxfId="41" totalsRowDxfId="7"/>
    <tableColumn id="8" xr3:uid="{00000000-0010-0000-0000-000008000000}" name="列 8" dataDxfId="40" totalsRowDxfId="8"/>
    <tableColumn id="9" xr3:uid="{00000000-0010-0000-0000-000009000000}" name="列 9" dataDxfId="39" totalsRowDxfId="9"/>
    <tableColumn id="10" xr3:uid="{00000000-0010-0000-0000-00000A000000}" name="列 10" dataDxfId="38" totalsRowDxfId="10"/>
    <tableColumn id="11" xr3:uid="{00000000-0010-0000-0000-00000B000000}" name="列 11" dataDxfId="37" totalsRowDxfId="11"/>
    <tableColumn id="12" xr3:uid="{00000000-0010-0000-0000-00000C000000}" name="列 12" dataDxfId="36" totalsRowDxfId="12"/>
    <tableColumn id="13" xr3:uid="{00000000-0010-0000-0000-00000D000000}" name="列 13" dataDxfId="35" totalsRowDxfId="13"/>
    <tableColumn id="14" xr3:uid="{00000000-0010-0000-0000-00000E000000}" name="列 14" dataDxfId="34" totalsRowDxfId="14"/>
    <tableColumn id="15" xr3:uid="{00000000-0010-0000-0000-00000F000000}" name="列 15" dataDxfId="33" totalsRowDxfId="15"/>
    <tableColumn id="16" xr3:uid="{00000000-0010-0000-0000-000010000000}" name="列 16" dataDxfId="32" totalsRowDxfId="16"/>
    <tableColumn id="17" xr3:uid="{00000000-0010-0000-0000-000011000000}" name="列 17" dataDxfId="31" totalsRowDxfId="17"/>
    <tableColumn id="18" xr3:uid="{00000000-0010-0000-0000-000012000000}" name="列 18" dataDxfId="30" totalsRowDxfId="18"/>
    <tableColumn id="19" xr3:uid="{00000000-0010-0000-0000-000013000000}" name="列 19" dataDxfId="29" totalsRowDxfId="19"/>
    <tableColumn id="20" xr3:uid="{00000000-0010-0000-0000-000014000000}" name="列 20" dataDxfId="28" totalsRowDxfId="20"/>
    <tableColumn id="21" xr3:uid="{00000000-0010-0000-0000-000015000000}" name="列 21" dataDxfId="27" totalsRowDxfId="21"/>
    <tableColumn id="22" xr3:uid="{00000000-0010-0000-0000-000016000000}" name="列 22" dataDxfId="26" totalsRowDxfId="22"/>
  </tableColumns>
  <tableStyleInfo name="表格样式 1" showFirstColumn="0" showLastColumn="0" showRowStripes="1" showColumnStripes="0"/>
  <extLst>
    <ext xmlns:x14="http://schemas.microsoft.com/office/spreadsheetml/2009/9/main" uri="{504A1905-F514-4f6f-8877-14C23A59335A}">
      <x14:table altTextSummary="在此表中输入学生姓名、学生 ID、绩点和作业名称。分数、百分比、字母成绩和学分绩点是自动计算的"/>
    </ext>
  </extLst>
</table>
</file>

<file path=xl/theme/theme1.xml><?xml version="1.0" encoding="utf-8"?>
<a:theme xmlns:a="http://schemas.openxmlformats.org/drawingml/2006/main" name="SchoolAthleticBudget">
  <a:themeElements>
    <a:clrScheme name="Custom 1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Gradebook">
      <a:majorFont>
        <a:latin typeface="Corbel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4F2A-C907-4127-A6B7-AE5FC7E6FCB8}">
  <dimension ref="B1:D12"/>
  <sheetViews>
    <sheetView showGridLines="0" tabSelected="1" workbookViewId="0"/>
  </sheetViews>
  <sheetFormatPr defaultColWidth="9.109375" defaultRowHeight="16.5" x14ac:dyDescent="0.3"/>
  <cols>
    <col min="1" max="1" width="2.6640625" style="2" customWidth="1"/>
    <col min="2" max="2" width="81.6640625" style="2" customWidth="1"/>
    <col min="3" max="3" width="2.6640625" style="2" customWidth="1"/>
    <col min="4" max="4" width="14.6640625" style="2" customWidth="1"/>
    <col min="5" max="16384" width="9.109375" style="2"/>
  </cols>
  <sheetData>
    <row r="1" spans="2:4" ht="39.950000000000003" customHeight="1" x14ac:dyDescent="0.3">
      <c r="B1" s="3" t="s">
        <v>0</v>
      </c>
    </row>
    <row r="2" spans="2:4" ht="30" customHeight="1" x14ac:dyDescent="0.3">
      <c r="B2" s="4" t="s">
        <v>64</v>
      </c>
      <c r="C2" s="5"/>
      <c r="D2" s="5"/>
    </row>
    <row r="3" spans="2:4" ht="24.75" customHeight="1" x14ac:dyDescent="0.3">
      <c r="B3" t="s">
        <v>1</v>
      </c>
      <c r="C3" s="5"/>
      <c r="D3" s="5"/>
    </row>
    <row r="4" spans="2:4" ht="19.5" customHeight="1" x14ac:dyDescent="0.3">
      <c r="B4" t="s">
        <v>2</v>
      </c>
      <c r="C4" s="5"/>
      <c r="D4" s="5"/>
    </row>
    <row r="5" spans="2:4" ht="18.75" customHeight="1" x14ac:dyDescent="0.3">
      <c r="B5" t="s">
        <v>3</v>
      </c>
      <c r="C5" s="5"/>
      <c r="D5" s="5"/>
    </row>
    <row r="6" spans="2:4" ht="18" customHeight="1" x14ac:dyDescent="0.3">
      <c r="B6" t="s">
        <v>4</v>
      </c>
      <c r="C6" s="5"/>
      <c r="D6" s="5"/>
    </row>
    <row r="7" spans="2:4" ht="33.75" customHeight="1" x14ac:dyDescent="0.3">
      <c r="B7" t="s">
        <v>5</v>
      </c>
      <c r="C7" s="5"/>
      <c r="D7" s="5"/>
    </row>
    <row r="8" spans="2:4" ht="16.5" customHeight="1" x14ac:dyDescent="0.3">
      <c r="B8" t="s">
        <v>6</v>
      </c>
    </row>
    <row r="9" spans="2:4" ht="33" x14ac:dyDescent="0.3">
      <c r="B9" t="s">
        <v>7</v>
      </c>
    </row>
    <row r="10" spans="2:4" ht="18.75" customHeight="1" x14ac:dyDescent="0.3">
      <c r="B10" t="s">
        <v>8</v>
      </c>
    </row>
    <row r="12" spans="2:4" x14ac:dyDescent="0.3">
      <c r="B12" s="6"/>
    </row>
  </sheetData>
  <phoneticPr fontId="26" type="noConversion"/>
  <dataValidations count="2">
    <dataValidation allowBlank="1" showInputMessage="1" showErrorMessage="1" prompt="下方单元格 B2 到 B10 中是说明" sqref="B1" xr:uid="{D0030E18-56BC-4146-8D5A-D74C7FF33506}"/>
    <dataValidation allowBlank="1" showInputMessage="1" showErrorMessage="1" prompt="此工作表的单元格 B2 到 B10 中是此工作簿的使用说明" sqref="A1" xr:uid="{E62CC386-CB29-4F42-866C-87CE349DF50B}"/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X24"/>
  <sheetViews>
    <sheetView showGridLines="0" zoomScaleNormal="100" workbookViewId="0"/>
  </sheetViews>
  <sheetFormatPr defaultRowHeight="18.95" customHeight="1" x14ac:dyDescent="0.3"/>
  <cols>
    <col min="1" max="1" width="1.6640625" customWidth="1"/>
    <col min="2" max="2" width="32.44140625" customWidth="1"/>
    <col min="3" max="4" width="14.6640625" customWidth="1"/>
    <col min="5" max="7" width="13.33203125" customWidth="1"/>
    <col min="8" max="11" width="11.33203125" customWidth="1"/>
    <col min="12" max="24" width="12.33203125" customWidth="1"/>
  </cols>
  <sheetData>
    <row r="1" spans="1:24" ht="39.950000000000003" customHeight="1" x14ac:dyDescent="0.45">
      <c r="A1" s="7"/>
      <c r="B1" s="1" t="s">
        <v>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4" ht="18.95" customHeight="1" x14ac:dyDescent="0.3">
      <c r="B2" s="31" t="s">
        <v>10</v>
      </c>
      <c r="C2" s="31"/>
      <c r="D2" s="31"/>
      <c r="E2" s="31"/>
      <c r="F2" s="31"/>
      <c r="G2" s="31"/>
    </row>
    <row r="3" spans="1:24" ht="18.95" customHeight="1" x14ac:dyDescent="0.35">
      <c r="A3" s="7"/>
      <c r="B3" s="32"/>
      <c r="C3" s="32"/>
      <c r="D3" s="32"/>
      <c r="E3" s="32"/>
      <c r="F3" s="32"/>
      <c r="G3" s="32"/>
      <c r="H3" s="8" t="s">
        <v>26</v>
      </c>
      <c r="I3" s="22">
        <f t="shared" ref="I3:U3" si="0">I4*TotalPoints</f>
        <v>118</v>
      </c>
      <c r="J3" s="22">
        <f t="shared" si="0"/>
        <v>120</v>
      </c>
      <c r="K3" s="22">
        <f t="shared" si="0"/>
        <v>126</v>
      </c>
      <c r="L3" s="22">
        <f t="shared" si="0"/>
        <v>134</v>
      </c>
      <c r="M3" s="22">
        <f t="shared" si="0"/>
        <v>140</v>
      </c>
      <c r="N3" s="22">
        <f t="shared" si="0"/>
        <v>145.6666666666666</v>
      </c>
      <c r="O3" s="22">
        <f t="shared" si="0"/>
        <v>154</v>
      </c>
      <c r="P3" s="22">
        <f t="shared" si="0"/>
        <v>160</v>
      </c>
      <c r="Q3" s="22">
        <f t="shared" si="0"/>
        <v>166</v>
      </c>
      <c r="R3" s="22">
        <f t="shared" si="0"/>
        <v>174</v>
      </c>
      <c r="S3" s="22">
        <f t="shared" si="0"/>
        <v>180</v>
      </c>
      <c r="T3" s="22">
        <f t="shared" si="0"/>
        <v>186</v>
      </c>
      <c r="U3" s="22">
        <f t="shared" si="0"/>
        <v>194</v>
      </c>
    </row>
    <row r="4" spans="1:24" ht="18.95" customHeight="1" x14ac:dyDescent="0.35">
      <c r="A4" s="7"/>
      <c r="B4" s="32" t="s">
        <v>11</v>
      </c>
      <c r="C4" s="32"/>
      <c r="D4" s="32"/>
      <c r="E4" s="32"/>
      <c r="F4" s="32"/>
      <c r="G4" s="32"/>
      <c r="H4" s="9" t="s">
        <v>29</v>
      </c>
      <c r="I4" s="10">
        <v>0.59</v>
      </c>
      <c r="J4" s="10">
        <v>0.6</v>
      </c>
      <c r="K4" s="10">
        <v>0.63</v>
      </c>
      <c r="L4" s="10">
        <v>0.67</v>
      </c>
      <c r="M4" s="10">
        <v>0.7</v>
      </c>
      <c r="N4" s="10">
        <v>0.72833333333333306</v>
      </c>
      <c r="O4" s="10">
        <v>0.77</v>
      </c>
      <c r="P4" s="10">
        <v>0.8</v>
      </c>
      <c r="Q4" s="10">
        <v>0.83</v>
      </c>
      <c r="R4" s="10">
        <v>0.87</v>
      </c>
      <c r="S4" s="10">
        <v>0.9</v>
      </c>
      <c r="T4" s="10">
        <v>0.93</v>
      </c>
      <c r="U4" s="10">
        <v>0.97</v>
      </c>
    </row>
    <row r="5" spans="1:24" ht="18.95" customHeight="1" x14ac:dyDescent="0.35">
      <c r="A5" s="7"/>
      <c r="B5" s="35" t="s">
        <v>12</v>
      </c>
      <c r="C5" s="35"/>
      <c r="D5" s="35"/>
      <c r="E5" s="35"/>
      <c r="F5" s="35"/>
      <c r="G5" s="35"/>
      <c r="H5" s="11" t="s">
        <v>27</v>
      </c>
      <c r="I5" s="12" t="s">
        <v>33</v>
      </c>
      <c r="J5" s="12" t="s">
        <v>36</v>
      </c>
      <c r="K5" s="12" t="s">
        <v>39</v>
      </c>
      <c r="L5" s="12" t="s">
        <v>41</v>
      </c>
      <c r="M5" s="12" t="s">
        <v>43</v>
      </c>
      <c r="N5" s="12" t="s">
        <v>45</v>
      </c>
      <c r="O5" s="12" t="s">
        <v>47</v>
      </c>
      <c r="P5" s="12" t="s">
        <v>49</v>
      </c>
      <c r="Q5" s="12" t="s">
        <v>51</v>
      </c>
      <c r="R5" s="12" t="s">
        <v>53</v>
      </c>
      <c r="S5" s="12" t="s">
        <v>55</v>
      </c>
      <c r="T5" s="12" t="s">
        <v>57</v>
      </c>
      <c r="U5" s="12" t="s">
        <v>59</v>
      </c>
    </row>
    <row r="6" spans="1:24" ht="18.95" customHeight="1" x14ac:dyDescent="0.35">
      <c r="A6" s="7"/>
      <c r="B6" s="35"/>
      <c r="C6" s="35"/>
      <c r="D6" s="35"/>
      <c r="E6" s="35"/>
      <c r="F6" s="35"/>
      <c r="G6" s="35"/>
      <c r="H6" s="13" t="s">
        <v>28</v>
      </c>
      <c r="I6" s="14">
        <v>0</v>
      </c>
      <c r="J6" s="14">
        <v>0.67</v>
      </c>
      <c r="K6" s="14">
        <v>1</v>
      </c>
      <c r="L6" s="14">
        <v>1.33</v>
      </c>
      <c r="M6" s="14">
        <v>1.67</v>
      </c>
      <c r="N6" s="14">
        <v>2</v>
      </c>
      <c r="O6" s="14">
        <v>2.33</v>
      </c>
      <c r="P6" s="14">
        <v>2.67</v>
      </c>
      <c r="Q6" s="14">
        <v>3</v>
      </c>
      <c r="R6" s="14">
        <v>3.33</v>
      </c>
      <c r="S6" s="14">
        <v>3.67</v>
      </c>
      <c r="T6" s="14">
        <v>4</v>
      </c>
      <c r="U6" s="14">
        <v>4</v>
      </c>
    </row>
    <row r="7" spans="1:24" ht="18.95" customHeight="1" x14ac:dyDescent="0.3">
      <c r="B7" s="35"/>
      <c r="C7" s="35"/>
      <c r="D7" s="35"/>
      <c r="E7" s="35"/>
      <c r="F7" s="35"/>
      <c r="G7" s="35"/>
    </row>
    <row r="8" spans="1:24" ht="18.95" customHeight="1" x14ac:dyDescent="0.35">
      <c r="A8" s="7"/>
      <c r="B8" s="5"/>
      <c r="C8" s="5"/>
      <c r="D8" s="5"/>
      <c r="E8" s="33" t="s">
        <v>22</v>
      </c>
      <c r="F8" s="33"/>
      <c r="G8" s="33"/>
      <c r="H8" s="15" t="s">
        <v>30</v>
      </c>
      <c r="I8" s="15" t="s">
        <v>34</v>
      </c>
      <c r="J8" s="15" t="s">
        <v>37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8.95" customHeight="1" x14ac:dyDescent="0.35">
      <c r="A9" s="7"/>
      <c r="B9" s="5"/>
      <c r="C9" s="5"/>
      <c r="D9" s="5"/>
      <c r="E9" s="33" t="s">
        <v>23</v>
      </c>
      <c r="F9" s="33"/>
      <c r="G9" s="33"/>
      <c r="H9" s="23">
        <v>50</v>
      </c>
      <c r="I9" s="23">
        <v>50</v>
      </c>
      <c r="J9" s="23">
        <v>100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8.95" customHeight="1" x14ac:dyDescent="0.3">
      <c r="B10" s="5"/>
      <c r="C10" s="5"/>
      <c r="D10" s="5"/>
    </row>
    <row r="11" spans="1:24" ht="18.95" customHeight="1" x14ac:dyDescent="0.35">
      <c r="A11" s="7"/>
      <c r="B11" s="5"/>
      <c r="C11" s="5"/>
      <c r="D11" s="5"/>
      <c r="E11" s="33" t="s">
        <v>24</v>
      </c>
      <c r="F11" s="33"/>
      <c r="G11" s="34"/>
      <c r="H11" s="24">
        <f>COUNTA(H8:X8)</f>
        <v>3</v>
      </c>
    </row>
    <row r="12" spans="1:24" ht="18.95" customHeight="1" x14ac:dyDescent="0.35">
      <c r="A12" s="7"/>
      <c r="B12" s="5"/>
      <c r="C12" s="5"/>
      <c r="D12" s="5"/>
      <c r="E12" s="33" t="s">
        <v>25</v>
      </c>
      <c r="F12" s="33"/>
      <c r="G12" s="34"/>
      <c r="H12" s="25">
        <f>SUM(H9:X9)</f>
        <v>200</v>
      </c>
    </row>
    <row r="14" spans="1:24" ht="18.95" customHeight="1" x14ac:dyDescent="0.3">
      <c r="B14" s="16" t="s">
        <v>13</v>
      </c>
      <c r="C14" s="16" t="s">
        <v>20</v>
      </c>
      <c r="D14" s="16" t="s">
        <v>21</v>
      </c>
      <c r="E14" s="16" t="s">
        <v>26</v>
      </c>
      <c r="F14" s="16" t="s">
        <v>27</v>
      </c>
      <c r="G14" s="16" t="s">
        <v>28</v>
      </c>
      <c r="H14" s="16" t="s">
        <v>31</v>
      </c>
      <c r="I14" s="16" t="s">
        <v>35</v>
      </c>
      <c r="J14" s="16" t="s">
        <v>38</v>
      </c>
      <c r="K14" s="16" t="s">
        <v>40</v>
      </c>
      <c r="L14" s="16" t="s">
        <v>42</v>
      </c>
      <c r="M14" s="16" t="s">
        <v>44</v>
      </c>
      <c r="N14" s="16" t="s">
        <v>46</v>
      </c>
      <c r="O14" s="16" t="s">
        <v>48</v>
      </c>
      <c r="P14" s="16" t="s">
        <v>50</v>
      </c>
      <c r="Q14" s="16" t="s">
        <v>52</v>
      </c>
      <c r="R14" s="16" t="s">
        <v>54</v>
      </c>
      <c r="S14" s="16" t="s">
        <v>56</v>
      </c>
      <c r="T14" s="16" t="s">
        <v>58</v>
      </c>
      <c r="U14" s="16" t="s">
        <v>60</v>
      </c>
      <c r="V14" s="16" t="s">
        <v>61</v>
      </c>
      <c r="W14" s="16" t="s">
        <v>62</v>
      </c>
      <c r="X14" s="16" t="s">
        <v>63</v>
      </c>
    </row>
    <row r="15" spans="1:24" ht="18.95" customHeight="1" x14ac:dyDescent="0.3">
      <c r="B15" s="17" t="s">
        <v>14</v>
      </c>
      <c r="C15" s="17"/>
      <c r="D15" s="18">
        <f>IFERROR(IF(COUNT(成绩[[#This Row],[列 6]:[列 22]])=0,"",SUM(成绩[[#This Row],[列 6]:[列 22]])/TotalPoints),"")</f>
        <v>0.91</v>
      </c>
      <c r="E15" s="26">
        <f>IF(COUNT(成绩[[#This Row],[列 6]:[列 22]])=0,"",SUM(成绩[[#This Row],[列 6]:[列 22]]))</f>
        <v>182</v>
      </c>
      <c r="F15" s="17" t="str">
        <f>IFERROR(IF(成绩[[#This Row],[平均分]]&lt;&gt;"",HLOOKUP(成绩[[#This Row],[平均分]]*TotalPoints,GradeTable,3),""),0)</f>
        <v>A-</v>
      </c>
      <c r="G15" s="29">
        <f>IFERROR(IF(成绩[[#This Row],[平均分]]&lt;&gt;"",HLOOKUP(成绩[[#This Row],[平均分]]*TotalPoints,GradeTable,4),""),0)</f>
        <v>3.67</v>
      </c>
      <c r="H15" s="17">
        <v>45</v>
      </c>
      <c r="I15" s="17">
        <v>45</v>
      </c>
      <c r="J15" s="17">
        <v>92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8.95" customHeight="1" x14ac:dyDescent="0.3">
      <c r="B16" s="17" t="s">
        <v>15</v>
      </c>
      <c r="C16" s="17"/>
      <c r="D16" s="18">
        <f>IFERROR(IF(COUNT(成绩[[#This Row],[列 6]:[列 22]])=0,"",SUM(成绩[[#This Row],[列 6]:[列 22]])/TotalPoints),"")</f>
        <v>1</v>
      </c>
      <c r="E16" s="26">
        <f>IF(COUNT(成绩[[#This Row],[列 6]:[列 22]])=0,"",SUM(成绩[[#This Row],[列 6]:[列 22]]))</f>
        <v>200</v>
      </c>
      <c r="F16" s="17" t="str">
        <f>IFERROR(IF(成绩[[#This Row],[平均分]]&lt;&gt;"",HLOOKUP(成绩[[#This Row],[平均分]]*TotalPoints,GradeTable,3),""),0)</f>
        <v>A+</v>
      </c>
      <c r="G16" s="29">
        <f>IFERROR(IF(成绩[[#This Row],[平均分]]&lt;&gt;"",HLOOKUP(成绩[[#This Row],[平均分]]*TotalPoints,GradeTable,4),""),0)</f>
        <v>4</v>
      </c>
      <c r="H16" s="17">
        <v>50</v>
      </c>
      <c r="I16" s="17">
        <v>50</v>
      </c>
      <c r="J16" s="17">
        <v>100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2:24" ht="18.95" customHeight="1" x14ac:dyDescent="0.3">
      <c r="B17" s="17"/>
      <c r="C17" s="17"/>
      <c r="D17" s="18" t="str">
        <f>IFERROR(IF(COUNT(成绩[[#This Row],[列 6]:[列 22]])=0,"",SUM(成绩[[#This Row],[列 6]:[列 22]])/TotalPoints),"")</f>
        <v/>
      </c>
      <c r="E17" s="26" t="str">
        <f>IF(COUNT(成绩[[#This Row],[列 6]:[列 22]])=0,"",SUM(成绩[[#This Row],[列 6]:[列 22]]))</f>
        <v/>
      </c>
      <c r="F17" s="17" t="str">
        <f>IFERROR(IF(成绩[[#This Row],[平均分]]&lt;&gt;"",HLOOKUP(成绩[[#This Row],[平均分]]*TotalPoints,GradeTable,3),""),0)</f>
        <v/>
      </c>
      <c r="G17" s="29" t="str">
        <f>IFERROR(IF(成绩[[#This Row],[平均分]]&lt;&gt;"",HLOOKUP(成绩[[#This Row],[平均分]]*TotalPoints,GradeTable,4),""),0)</f>
        <v/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2:24" ht="18.95" customHeight="1" x14ac:dyDescent="0.3">
      <c r="B18" s="17"/>
      <c r="C18" s="17"/>
      <c r="D18" s="18" t="str">
        <f>IFERROR(IF(COUNT(成绩[[#This Row],[列 6]:[列 22]])=0,"",SUM(成绩[[#This Row],[列 6]:[列 22]])/TotalPoints),"")</f>
        <v/>
      </c>
      <c r="E18" s="26" t="str">
        <f>IF(COUNT(成绩[[#This Row],[列 6]:[列 22]])=0,"",SUM(成绩[[#This Row],[列 6]:[列 22]]))</f>
        <v/>
      </c>
      <c r="F18" s="17" t="str">
        <f>IFERROR(IF(成绩[[#This Row],[平均分]]&lt;&gt;"",HLOOKUP(成绩[[#This Row],[平均分]]*TotalPoints,GradeTable,3),""),0)</f>
        <v/>
      </c>
      <c r="G18" s="29" t="str">
        <f>IFERROR(IF(成绩[[#This Row],[平均分]]&lt;&gt;"",HLOOKUP(成绩[[#This Row],[平均分]]*TotalPoints,GradeTable,4),""),0)</f>
        <v/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2:24" ht="18.95" customHeight="1" x14ac:dyDescent="0.3">
      <c r="B19" s="17"/>
      <c r="C19" s="17"/>
      <c r="D19" s="18" t="str">
        <f>IFERROR(IF(COUNT(成绩[[#This Row],[列 6]:[列 22]])=0,"",SUM(成绩[[#This Row],[列 6]:[列 22]])/TotalPoints),"")</f>
        <v/>
      </c>
      <c r="E19" s="26" t="str">
        <f>IF(COUNT(成绩[[#This Row],[列 6]:[列 22]])=0,"",SUM(成绩[[#This Row],[列 6]:[列 22]]))</f>
        <v/>
      </c>
      <c r="F19" s="17" t="str">
        <f>IFERROR(IF(成绩[[#This Row],[平均分]]&lt;&gt;"",HLOOKUP(成绩[[#This Row],[平均分]]*TotalPoints,GradeTable,3),""),0)</f>
        <v/>
      </c>
      <c r="G19" s="29" t="str">
        <f>IFERROR(IF(成绩[[#This Row],[平均分]]&lt;&gt;"",HLOOKUP(成绩[[#This Row],[平均分]]*TotalPoints,GradeTable,4),""),0)</f>
        <v/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2:24" ht="18.95" customHeight="1" x14ac:dyDescent="0.3">
      <c r="B20" s="30"/>
      <c r="C20" s="30"/>
      <c r="D20" s="30"/>
      <c r="E20" s="30"/>
      <c r="F20" s="30"/>
      <c r="G20" s="30"/>
    </row>
    <row r="21" spans="2:24" ht="18.95" customHeight="1" x14ac:dyDescent="0.3">
      <c r="B21" s="36" t="s">
        <v>16</v>
      </c>
      <c r="C21" s="37"/>
      <c r="D21" s="38" t="s">
        <v>21</v>
      </c>
      <c r="E21" s="38"/>
      <c r="F21" s="19" t="s">
        <v>27</v>
      </c>
      <c r="G21" s="19" t="s">
        <v>28</v>
      </c>
      <c r="H21" t="s">
        <v>32</v>
      </c>
      <c r="I21" t="s">
        <v>32</v>
      </c>
      <c r="J21" t="s">
        <v>32</v>
      </c>
      <c r="K21" t="s">
        <v>32</v>
      </c>
      <c r="L21" t="s">
        <v>32</v>
      </c>
      <c r="M21" t="s">
        <v>32</v>
      </c>
      <c r="N21" t="s">
        <v>32</v>
      </c>
      <c r="O21" t="s">
        <v>32</v>
      </c>
      <c r="P21" t="s">
        <v>32</v>
      </c>
      <c r="Q21" t="s">
        <v>32</v>
      </c>
      <c r="R21" t="s">
        <v>32</v>
      </c>
    </row>
    <row r="22" spans="2:24" ht="18.95" customHeight="1" x14ac:dyDescent="0.3">
      <c r="B22" s="42" t="s">
        <v>17</v>
      </c>
      <c r="C22" s="42"/>
      <c r="D22" s="39">
        <f>IFERROR(AVERAGE(成绩[[#All],[平均分]]),0)</f>
        <v>0.95500000000000007</v>
      </c>
      <c r="E22" s="39"/>
      <c r="F22" s="20" t="str">
        <f>IFERROR(HLOOKUP(D22*TotalPoints,GradeTable,3),"")</f>
        <v>A</v>
      </c>
      <c r="G22" s="27">
        <f>IFERROR(AVERAGE(成绩[[#All],[学分]]),0)</f>
        <v>3.835</v>
      </c>
      <c r="H22" t="s">
        <v>32</v>
      </c>
      <c r="I22" t="s">
        <v>32</v>
      </c>
      <c r="J22" t="s">
        <v>32</v>
      </c>
      <c r="K22" t="s">
        <v>32</v>
      </c>
      <c r="L22" t="s">
        <v>32</v>
      </c>
      <c r="M22" t="s">
        <v>32</v>
      </c>
      <c r="N22" t="s">
        <v>32</v>
      </c>
      <c r="O22" t="s">
        <v>32</v>
      </c>
      <c r="P22" t="s">
        <v>32</v>
      </c>
      <c r="Q22" t="s">
        <v>32</v>
      </c>
      <c r="R22" t="s">
        <v>32</v>
      </c>
      <c r="S22" t="s">
        <v>32</v>
      </c>
      <c r="T22" t="s">
        <v>32</v>
      </c>
      <c r="U22" t="s">
        <v>32</v>
      </c>
      <c r="V22" t="s">
        <v>32</v>
      </c>
      <c r="W22" t="s">
        <v>32</v>
      </c>
      <c r="X22" t="s">
        <v>32</v>
      </c>
    </row>
    <row r="23" spans="2:24" ht="18.95" customHeight="1" x14ac:dyDescent="0.3">
      <c r="B23" s="43" t="s">
        <v>18</v>
      </c>
      <c r="C23" s="43"/>
      <c r="D23" s="40">
        <f>IFERROR(MAX(成绩[[#All],[平均分]]),0)</f>
        <v>1</v>
      </c>
      <c r="E23" s="40"/>
      <c r="F23" s="21" t="str">
        <f>IFERROR(HLOOKUP(D23*TotalPoints,GradeTable,3),"")</f>
        <v>A+</v>
      </c>
      <c r="G23" s="28">
        <f>IFERROR(MAX(成绩[[#All],[学分]]),0)</f>
        <v>4</v>
      </c>
      <c r="H23" t="s">
        <v>32</v>
      </c>
      <c r="I23" t="s">
        <v>32</v>
      </c>
      <c r="J23" t="s">
        <v>32</v>
      </c>
      <c r="K23" t="s">
        <v>32</v>
      </c>
      <c r="L23" t="s">
        <v>32</v>
      </c>
      <c r="M23" t="s">
        <v>32</v>
      </c>
      <c r="N23" t="s">
        <v>32</v>
      </c>
      <c r="O23" t="s">
        <v>32</v>
      </c>
      <c r="P23" t="s">
        <v>32</v>
      </c>
      <c r="Q23" t="s">
        <v>32</v>
      </c>
      <c r="R23" t="s">
        <v>32</v>
      </c>
      <c r="S23" t="s">
        <v>32</v>
      </c>
      <c r="T23" t="s">
        <v>32</v>
      </c>
      <c r="U23" t="s">
        <v>32</v>
      </c>
      <c r="V23" t="s">
        <v>32</v>
      </c>
      <c r="W23" t="s">
        <v>32</v>
      </c>
      <c r="X23" t="s">
        <v>32</v>
      </c>
    </row>
    <row r="24" spans="2:24" ht="18.95" customHeight="1" x14ac:dyDescent="0.3">
      <c r="B24" s="44" t="s">
        <v>19</v>
      </c>
      <c r="C24" s="44"/>
      <c r="D24" s="41">
        <f>IFERROR(MIN(成绩[[#All],[平均分]]),0)</f>
        <v>0.91</v>
      </c>
      <c r="E24" s="41"/>
      <c r="F24" s="20" t="str">
        <f>IFERROR(HLOOKUP(D24*TotalPoints,GradeTable,3),"")</f>
        <v>A-</v>
      </c>
      <c r="G24" s="27">
        <f>IFERROR(MIN(成绩[[#All],[学分]]),0)</f>
        <v>3.67</v>
      </c>
      <c r="H24" t="s">
        <v>32</v>
      </c>
      <c r="I24" t="s">
        <v>32</v>
      </c>
      <c r="J24" t="s">
        <v>32</v>
      </c>
      <c r="K24" t="s">
        <v>32</v>
      </c>
      <c r="L24" t="s">
        <v>32</v>
      </c>
      <c r="M24" t="s">
        <v>32</v>
      </c>
      <c r="N24" t="s">
        <v>32</v>
      </c>
      <c r="O24" t="s">
        <v>32</v>
      </c>
      <c r="P24" t="s">
        <v>32</v>
      </c>
      <c r="Q24" t="s">
        <v>32</v>
      </c>
      <c r="R24" t="s">
        <v>32</v>
      </c>
      <c r="S24" t="s">
        <v>32</v>
      </c>
      <c r="T24" t="s">
        <v>32</v>
      </c>
      <c r="U24" t="s">
        <v>32</v>
      </c>
      <c r="V24" t="s">
        <v>32</v>
      </c>
      <c r="W24" t="s">
        <v>32</v>
      </c>
      <c r="X24" t="s">
        <v>32</v>
      </c>
    </row>
  </sheetData>
  <mergeCells count="16">
    <mergeCell ref="B21:C21"/>
    <mergeCell ref="D21:E21"/>
    <mergeCell ref="D22:E22"/>
    <mergeCell ref="D23:E23"/>
    <mergeCell ref="D24:E24"/>
    <mergeCell ref="B22:C22"/>
    <mergeCell ref="B23:C23"/>
    <mergeCell ref="B24:C24"/>
    <mergeCell ref="B20:G20"/>
    <mergeCell ref="B2:G3"/>
    <mergeCell ref="B4:G4"/>
    <mergeCell ref="E8:G8"/>
    <mergeCell ref="E9:G9"/>
    <mergeCell ref="E11:G11"/>
    <mergeCell ref="E12:G12"/>
    <mergeCell ref="B5:G7"/>
  </mergeCells>
  <phoneticPr fontId="0" type="noConversion"/>
  <dataValidations xWindow="172" yWindow="488" count="23">
    <dataValidation allowBlank="1" showInputMessage="1" showErrorMessage="1" prompt="在此单元格中输入学校名称，在单元格 I3 到 U6 中输入百分比、字母成绩和学分绩点，在单元格 H8 到 X8 中输入作业名称，在单元格 H9 到 X9 中输入总绩点" sqref="B1" xr:uid="{0CD494D9-E400-4C22-B46B-D6804A8E083D}"/>
    <dataValidation allowBlank="1" showInputMessage="1" showErrorMessage="1" prompt="在此单元格中输入教师姓名" sqref="B2:G3" xr:uid="{58C74D12-994E-4162-BFB8-7165A7DF41CC}"/>
    <dataValidation allowBlank="1" showInputMessage="1" showErrorMessage="1" prompt="在此单元格中输入班级或项目名称" sqref="B4:G4" xr:uid="{673DA92E-0E02-4BBB-9B45-FB653BA7B809}"/>
    <dataValidation allowBlank="1" showInputMessage="1" showErrorMessage="1" prompt="在此单元格中输入学年或学期或季度" sqref="B5:G5" xr:uid="{6E8E0B91-4799-41C4-A294-B49458E38C0C}"/>
    <dataValidation allowBlank="1" showInputMessage="1" showErrorMessage="1" prompt="在此行的单元格 I3 到 U3 中输入分数" sqref="H3" xr:uid="{5191DEA1-1B80-4639-B673-8002E7943C98}"/>
    <dataValidation allowBlank="1" showInputMessage="1" showErrorMessage="1" prompt="在此行的单元格 I4 到 U4 中输入百分比" sqref="H4" xr:uid="{43944B48-1536-47B9-A16F-A7AC41041F29}"/>
    <dataValidation allowBlank="1" showInputMessage="1" showErrorMessage="1" prompt="在此行的单元格 I5 到 U5 中输入字母成绩" sqref="H5" xr:uid="{0729B9AB-2440-4768-93C7-2C02FA95FCDB}"/>
    <dataValidation allowBlank="1" showInputMessage="1" showErrorMessage="1" prompt="在此行的单元格 I6 到 U6 中输入学分绩点" sqref="H6" xr:uid="{C7304C4A-1978-4E61-AEDA-A078ACF436C4}"/>
    <dataValidation allowBlank="1" showInputMessage="1" showErrorMessage="1" prompt="右侧单元格自动计算作业和测试的总数" sqref="E11" xr:uid="{24BB25A0-336D-4C68-9355-60F9773CA913}"/>
    <dataValidation allowBlank="1" showInputMessage="1" showErrorMessage="1" prompt="此单元格自动计算作业和测试的总数" sqref="H11" xr:uid="{BAF24822-85E0-442E-BC39-DBB7AE3695F6}"/>
    <dataValidation allowBlank="1" showInputMessage="1" showErrorMessage="1" prompt="右侧单元格自动计算可能的总绩点" sqref="E12" xr:uid="{8363A578-A54D-4DAD-B93F-5473A252D468}"/>
    <dataValidation allowBlank="1" showInputMessage="1" showErrorMessage="1" prompt="此单元格自动计算可能的总绩点。在表中从单元格 B14 开始输入详细信息" sqref="H12" xr:uid="{A4E19BA5-168F-4EF0-B646-31C2785BDA1B}"/>
    <dataValidation allowBlank="1" showInputMessage="1" showErrorMessage="1" prompt="在此标题下的此列中输入学生姓名" sqref="B14" xr:uid="{DA4B5A04-9C43-4B99-B8F9-C3889AA97DB5}"/>
    <dataValidation allowBlank="1" showInputMessage="1" showErrorMessage="1" prompt="在此标题下的此列中输入学生 ID" sqref="C14" xr:uid="{B364916E-D43B-48BC-B8A2-F3AF5D13F7FA}"/>
    <dataValidation allowBlank="1" showInputMessage="1" showErrorMessage="1" prompt="此标题下的此列自动计算平均值" sqref="D14" xr:uid="{D8600198-5DC6-4879-8239-5FC04FCB4F1F}"/>
    <dataValidation allowBlank="1" showInputMessage="1" showErrorMessage="1" prompt="此标题下的此列自动计算分数。若要奖励额外的绩点，请在作业上给出比列出的可能总绩点更高的绩点" sqref="E14" xr:uid="{2AA1817F-74EA-4067-B27B-95D6C917BF62}"/>
    <dataValidation allowBlank="1" showInputMessage="1" showErrorMessage="1" prompt="此标题下的此列自动计算字母成绩" sqref="F14" xr:uid="{42BAD4BA-08BA-4B43-A7DB-FA1F6F5951D4}"/>
    <dataValidation allowBlank="1" showInputMessage="1" showErrorMessage="1" prompt="此标题下的此列自动计算学分绩点" sqref="G14" xr:uid="{ED77C62C-EEC1-48DD-955F-21CFC938AD3F}"/>
    <dataValidation allowBlank="1" showInputMessage="1" showErrorMessage="1" prompt="根据此工作表中的绩点创建教师成绩册。在单元格 B1 中输入学校名称，在成绩表中输入学生详细信息，在单元格 B2 到 B5 中输入教师和课程详细信息" sqref="A1" xr:uid="{8B6D4F40-13BD-407C-A193-5DE48B0C9C10}"/>
    <dataValidation allowBlank="1" showInputMessage="1" showErrorMessage="1" prompt="在右侧单元格 H8 到 X8 中输入作业或测试名称。从表的单元格 B14 开始在列 H 到 X 中输入相同的作业或测试名称作为列标题" sqref="E8:G8" xr:uid="{9118142A-4C93-41D2-A39E-06263D43C238}"/>
    <dataValidation allowBlank="1" showInputMessage="1" showErrorMessage="1" prompt="在此行的单元格 H9 到 X9 中输入可用的总绩点。单元格 H11 自动计算作业和测试的总数，而单元格 H12 自动计算可能的总绩点" sqref="E9:G9" xr:uid="{0986D139-FBA5-4027-9C32-8335FC47604C}"/>
    <dataValidation allowBlank="1" showInputMessage="1" showErrorMessage="1" prompt="使用单元格 H8 到 X8 中输入的作业或测试名称自定义列标题，并在此标题下的此列中提供详细信息" sqref="H14:X14" xr:uid="{3D2E48A2-3458-4BA7-BBC7-31022F211EB6}"/>
    <dataValidation allowBlank="1" showInputMessage="1" showErrorMessage="1" prompt="此标题下的此列中从单元格 B22 到 B24 是班级汇总标题" sqref="B21:C21" xr:uid="{6E3404F4-EBB1-4787-8F72-8E34A5E06EDA}"/>
  </dataValidations>
  <printOptions horizontalCentered="1"/>
  <pageMargins left="0.4" right="0.4" top="0.4" bottom="0.4" header="0.3" footer="0.3"/>
  <pageSetup paperSize="9" fitToHeight="0" orientation="landscape" r:id="rId1"/>
  <headerFooter alignWithMargins="0"/>
  <ignoredErrors>
    <ignoredError sqref="D15:D19 E15:E19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67FE6B-9731-4CCB-A146-E7AE711D817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BFCBEB5C-FDDA-48BB-8081-C9EBB67CE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3E1411-0BA4-47C2-8B14-484FA6C10D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7</vt:i4>
      </vt:variant>
    </vt:vector>
  </HeadingPairs>
  <TitlesOfParts>
    <vt:vector size="9" baseType="lpstr">
      <vt:lpstr>如何使用此工作簿</vt:lpstr>
      <vt:lpstr>成绩册</vt:lpstr>
      <vt:lpstr>GradeTable</vt:lpstr>
      <vt:lpstr>RowTitleRegion1..U6</vt:lpstr>
      <vt:lpstr>RowTitleRegion2..X9</vt:lpstr>
      <vt:lpstr>RowTitleRegion3..H12</vt:lpstr>
      <vt:lpstr>Title1</vt:lpstr>
      <vt:lpstr>TitleRegion1..G24.1</vt:lpstr>
      <vt:lpstr>TotalPoints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2018-12-01T19:02:17Z</dcterms:created>
  <dcterms:modified xsi:type="dcterms:W3CDTF">2019-01-24T06:18:53Z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