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\Desktop\Temp2\zh-CN\target\"/>
    </mc:Choice>
  </mc:AlternateContent>
  <bookViews>
    <workbookView xWindow="0" yWindow="0" windowWidth="20490" windowHeight="6930" xr2:uid="{00000000-000D-0000-FFFF-FFFF00000000}"/>
  </bookViews>
  <sheets>
    <sheet name="回复跟踪表" sheetId="1" r:id="rId1"/>
    <sheet name="回复汇总" sheetId="2" r:id="rId2"/>
  </sheets>
  <definedNames>
    <definedName name="_xlnm.Print_Titles" localSheetId="0">回复跟踪表!$2:$3</definedName>
    <definedName name="RSVP">tbl_邀请[[#Totals],[回复]]</definedName>
    <definedName name="RSVP_总数">tbl_邀请[[#Totals],[回复]]</definedName>
    <definedName name="不出席总人数">SUMIFS(tbl_邀请[聚会],tbl_邀请[回复],"=否")</definedName>
    <definedName name="倒计时">婚礼日期-TODAY()</definedName>
    <definedName name="出席总人数">SUM(IF(tbl_邀请[回复]="是",tbl_邀请[聚会]))</definedName>
    <definedName name="列标题区域1..B3.1">回复跟踪表!$B$2</definedName>
    <definedName name="列标题区域1..B3.2">回复汇总!$B$2</definedName>
    <definedName name="列标题区域2..B5.1">回复跟踪表!$B$4</definedName>
    <definedName name="列标题区域2..B5.2">回复汇总!$B$4</definedName>
    <definedName name="列标题区域3..B7.1">回复跟踪表!$B$6</definedName>
    <definedName name="列标题区域3..B7.2">回复汇总!$B$6</definedName>
    <definedName name="列标题区域4..B9.1">回复跟踪表!$B$8</definedName>
    <definedName name="列标题区域4..B9.2">回复汇总!$B$8</definedName>
    <definedName name="列标题区域5..B11.1">回复跟踪表!$B$10</definedName>
    <definedName name="列标题区域5..B11.2">回复汇总!$B$10</definedName>
    <definedName name="列标题区域6..O15.2">回复汇总!$O$2</definedName>
    <definedName name="婚礼日期">回复跟踪表!$B$3</definedName>
    <definedName name="已发送总数">tbl_邀请[[#Totals],[是否已发出邀请？]]</definedName>
    <definedName name="待处理_RSVP">tbl_邀请[[#Totals],[是否已发出邀请？]]-RSVP_总数</definedName>
    <definedName name="待处理总数">tbl_邀请[[#Totals],[是否已发出邀请？]]-tbl_邀请[[#Totals],[回复]]</definedName>
    <definedName name="标题1">tbl_邀请[[#Headers],[来宾姓名]]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2" l="1"/>
  <c r="G5" i="2"/>
  <c r="G11" i="2"/>
  <c r="G6" i="2"/>
  <c r="G9" i="2" l="1"/>
  <c r="E15" i="1" l="1"/>
  <c r="F15" i="1"/>
  <c r="H9" i="2" l="1"/>
  <c r="H11" i="2"/>
  <c r="H10" i="2"/>
  <c r="B9" i="1"/>
  <c r="B7" i="1"/>
  <c r="B11" i="1" l="1"/>
  <c r="G15" i="1"/>
  <c r="B9" i="2" l="1"/>
  <c r="G4" i="2" l="1"/>
  <c r="B7" i="2" l="1"/>
  <c r="H6" i="2" l="1"/>
  <c r="H4" i="2"/>
  <c r="H5" i="2"/>
  <c r="B3" i="1"/>
  <c r="B5" i="1" s="1"/>
  <c r="B11" i="2" l="1"/>
  <c r="B3" i="2" l="1"/>
  <c r="B5" i="2" l="1"/>
</calcChain>
</file>

<file path=xl/sharedStrings.xml><?xml version="1.0" encoding="utf-8"?>
<sst xmlns="http://schemas.openxmlformats.org/spreadsheetml/2006/main" count="158" uniqueCount="46">
  <si>
    <t>婚礼日期</t>
  </si>
  <si>
    <t>剩余天数</t>
  </si>
  <si>
    <t>出席人数</t>
  </si>
  <si>
    <t>不出席人数</t>
  </si>
  <si>
    <t>待出席人数</t>
  </si>
  <si>
    <t>婚礼邀请跟踪表</t>
  </si>
  <si>
    <t>来宾姓名</t>
  </si>
  <si>
    <t>姓名 1</t>
  </si>
  <si>
    <t>姓名 2</t>
  </si>
  <si>
    <t>姓名 3</t>
  </si>
  <si>
    <t>姓名 4</t>
  </si>
  <si>
    <t>姓名 5</t>
  </si>
  <si>
    <t>姓名 6</t>
  </si>
  <si>
    <t>姓名 7</t>
  </si>
  <si>
    <t>姓名 8</t>
  </si>
  <si>
    <t>姓名 9</t>
  </si>
  <si>
    <t>姓名 10</t>
  </si>
  <si>
    <t>姓名 11</t>
  </si>
  <si>
    <t>总计：</t>
  </si>
  <si>
    <t>是否已发出邀请？</t>
  </si>
  <si>
    <t>是</t>
  </si>
  <si>
    <t>回复汇总</t>
  </si>
  <si>
    <t>回复</t>
  </si>
  <si>
    <t>否</t>
  </si>
  <si>
    <t>聚会</t>
  </si>
  <si>
    <t>来宾</t>
  </si>
  <si>
    <t>其他</t>
  </si>
  <si>
    <t>关系</t>
  </si>
  <si>
    <t>兄弟</t>
  </si>
  <si>
    <t>好友</t>
  </si>
  <si>
    <t>地址</t>
  </si>
  <si>
    <t>市/县</t>
  </si>
  <si>
    <t>省/市/自治区</t>
  </si>
  <si>
    <t>邮政编码</t>
  </si>
  <si>
    <t>电话</t>
  </si>
  <si>
    <t>联系人电子邮件</t>
  </si>
  <si>
    <t>someone@example.com</t>
  </si>
  <si>
    <t>回复跟踪表</t>
  </si>
  <si>
    <t>显示回复为“是”的宾客类型的簇状条形图位于此单元格中</t>
  </si>
  <si>
    <t>显示回复为“否”的宾客类型的簇状条形图位于此单元格中</t>
  </si>
  <si>
    <t>备注</t>
  </si>
  <si>
    <t>配偶方 1</t>
  </si>
  <si>
    <t>配偶方 2</t>
  </si>
  <si>
    <t>配偶方 2</t>
    <phoneticPr fontId="24" type="noConversion"/>
  </si>
  <si>
    <t>配偶方 1</t>
    <phoneticPr fontId="24" type="noConversion"/>
  </si>
  <si>
    <t>待定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</si>
</sst>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1" formatCode="_(* #,##0_);_(* \(#,##0\);_(* &quot;-&quot;_);_(@_)"/>
    <numFmt numFmtId="43" formatCode="_(* #,##0.00_);_(* \(#,##0.00\);_(* &quot;-&quot;??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  <numFmt numFmtId="166" formatCode="[&lt;=9999999]###\-####;\(###\)\ ###\-####"/>
    <numFmt numFmtId="167" formatCode="m/d/yy;@"/>
    <numFmt numFmtId="168" formatCode="[DBNum1][$-804]yyyy&quot;年&quot;m&quot;月&quot;;@"/>
    <numFmt numFmtId="169" formatCode="0_ "/>
    <numFmt numFmtId="170" formatCode="[DBNum1][$-804]yyyy&quot;年&quot;m&quot;月&quot;d&quot;日&quot;;@"/>
  </numFmts>
  <fonts count="29" x14ac:knownFonts="1">
    <font>
      <sz val="11"/>
      <color theme="1"/>
      <name val="Microsoft YaHei UI"/>
      <family val="2"/>
      <charset val="134"/>
    </font>
    <font>
      <sz val="24"/>
      <color theme="0"/>
      <name val="Arial"/>
      <family val="1"/>
      <scheme val="major"/>
    </font>
    <font>
      <sz val="9"/>
      <color theme="2" tint="-0.249977111117893"/>
      <name val="Arial"/>
      <family val="1"/>
      <scheme val="major"/>
    </font>
    <font>
      <sz val="9"/>
      <name val="Arial"/>
      <family val="1"/>
      <scheme val="maj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b/>
      <sz val="14"/>
      <color theme="0"/>
      <name val="Microsoft YaHei UI"/>
      <family val="2"/>
      <charset val="134"/>
    </font>
    <font>
      <sz val="36"/>
      <color theme="2" tint="-0.499984740745262"/>
      <name val="Microsoft YaHei UI"/>
      <family val="2"/>
      <charset val="134"/>
    </font>
    <font>
      <b/>
      <sz val="24"/>
      <color theme="2" tint="-0.499984740745262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36"/>
      <color theme="1"/>
      <name val="Microsoft YaHei UI"/>
      <family val="2"/>
      <charset val="134"/>
    </font>
    <font>
      <sz val="16"/>
      <color theme="9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24"/>
      <color theme="0"/>
      <name val="Microsoft YaHei UI"/>
      <family val="2"/>
      <charset val="134"/>
    </font>
    <font>
      <sz val="11"/>
      <color theme="2" tint="0.39994506668294322"/>
      <name val="Microsoft YaHei UI"/>
      <family val="2"/>
      <charset val="134"/>
    </font>
    <font>
      <sz val="9"/>
      <name val="Microsoft YaHei UI"/>
      <family val="2"/>
      <charset val="134"/>
    </font>
    <font>
      <sz val="11"/>
      <color theme="2" tint="0.79998168889431442"/>
      <name val="Microsoft YaHei UI"/>
      <family val="2"/>
      <charset val="134"/>
    </font>
    <font>
      <sz val="9"/>
      <color theme="2" tint="-0.249977111117893"/>
      <name val="Microsoft YaHei UI"/>
      <family val="2"/>
      <charset val="134"/>
    </font>
    <font>
      <sz val="36"/>
      <color theme="0" tint="-4.9989318521683403E-2"/>
      <name val="Microsoft YaHei UI"/>
      <family val="2"/>
      <charset val="134"/>
    </font>
    <font>
      <sz val="11"/>
      <color theme="0" tint="-4.9989318521683403E-2"/>
      <name val="Microsoft YaHei UI"/>
      <family val="2"/>
      <charset val="134"/>
    </font>
  </fonts>
  <fills count="39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2" borderId="0">
      <alignment vertical="center"/>
    </xf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12" fillId="7" borderId="1" applyProtection="0">
      <alignment horizontal="center"/>
    </xf>
    <xf numFmtId="0" fontId="13" fillId="2" borderId="0" applyBorder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horizontal="left" vertical="center" indent="1"/>
    </xf>
    <xf numFmtId="0" fontId="19" fillId="0" borderId="1" applyNumberFormat="0" applyFill="0" applyProtection="0">
      <alignment vertical="top"/>
    </xf>
    <xf numFmtId="0" fontId="20" fillId="6" borderId="0" applyNumberFormat="0" applyAlignment="0" applyProtection="0"/>
    <xf numFmtId="166" fontId="4" fillId="0" borderId="0" applyFill="0">
      <alignment horizontal="left" vertical="center" indent="1"/>
    </xf>
    <xf numFmtId="0" fontId="14" fillId="0" borderId="0" applyNumberFormat="0" applyFill="0" applyBorder="0" applyProtection="0">
      <alignment vertical="center"/>
    </xf>
    <xf numFmtId="0" fontId="4" fillId="6" borderId="0">
      <alignment horizontal="left" vertical="center"/>
    </xf>
    <xf numFmtId="0" fontId="4" fillId="0" borderId="2">
      <alignment vertical="center" wrapText="1"/>
    </xf>
    <xf numFmtId="0" fontId="4" fillId="0" borderId="1" applyNumberFormat="0" applyFont="0" applyFill="0" applyAlignment="0">
      <alignment vertical="center"/>
    </xf>
    <xf numFmtId="0" fontId="23" fillId="5" borderId="0" applyNumberFormat="0" applyBorder="0" applyAlignment="0">
      <alignment vertical="center"/>
    </xf>
    <xf numFmtId="167" fontId="22" fillId="4" borderId="0">
      <alignment horizontal="center"/>
    </xf>
    <xf numFmtId="169" fontId="22" fillId="4" borderId="0">
      <alignment horizontal="center"/>
    </xf>
    <xf numFmtId="0" fontId="12" fillId="7" borderId="0" applyProtection="0">
      <alignment horizontal="center"/>
    </xf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8" borderId="0" applyNumberFormat="0" applyBorder="0" applyAlignment="0" applyProtection="0"/>
    <xf numFmtId="0" fontId="6" fillId="9" borderId="0" applyNumberFormat="0" applyBorder="0" applyAlignment="0" applyProtection="0"/>
    <xf numFmtId="0" fontId="17" fillId="10" borderId="0" applyNumberFormat="0" applyBorder="0" applyAlignment="0" applyProtection="0"/>
    <xf numFmtId="0" fontId="15" fillId="11" borderId="6" applyNumberFormat="0" applyAlignment="0" applyProtection="0"/>
    <xf numFmtId="0" fontId="18" fillId="12" borderId="7" applyNumberFormat="0" applyAlignment="0" applyProtection="0"/>
    <xf numFmtId="0" fontId="7" fillId="12" borderId="6" applyNumberFormat="0" applyAlignment="0" applyProtection="0"/>
    <xf numFmtId="0" fontId="16" fillId="0" borderId="8" applyNumberFormat="0" applyFill="0" applyAlignment="0" applyProtection="0"/>
    <xf numFmtId="0" fontId="8" fillId="13" borderId="9" applyNumberFormat="0" applyAlignment="0" applyProtection="0"/>
    <xf numFmtId="0" fontId="21" fillId="0" borderId="0" applyNumberFormat="0" applyFill="0" applyBorder="0" applyAlignment="0" applyProtection="0"/>
    <xf numFmtId="0" fontId="4" fillId="14" borderId="10" applyNumberFormat="0" applyFont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</cellStyleXfs>
  <cellXfs count="53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ont="1">
      <alignment vertical="center"/>
    </xf>
    <xf numFmtId="0" fontId="0" fillId="2" borderId="0" xfId="0" applyFont="1" applyAlignment="1">
      <alignment horizontal="center" vertical="center"/>
    </xf>
    <xf numFmtId="166" fontId="0" fillId="2" borderId="0" xfId="0" applyNumberFormat="1" applyAlignment="1">
      <alignment horizontal="left" vertical="center" indent="1"/>
    </xf>
    <xf numFmtId="0" fontId="0" fillId="0" borderId="0" xfId="0" applyFill="1" applyAlignment="1">
      <alignment vertical="center" wrapText="1"/>
    </xf>
    <xf numFmtId="0" fontId="4" fillId="0" borderId="2" xfId="12">
      <alignment vertical="center" wrapText="1"/>
    </xf>
    <xf numFmtId="0" fontId="19" fillId="0" borderId="1" xfId="7">
      <alignment vertical="top"/>
    </xf>
    <xf numFmtId="0" fontId="12" fillId="7" borderId="1" xfId="3">
      <alignment horizontal="center"/>
    </xf>
    <xf numFmtId="14" fontId="1" fillId="5" borderId="0" xfId="14" applyNumberFormat="1" applyFont="1" applyAlignment="1">
      <alignment horizontal="center" vertical="top"/>
    </xf>
    <xf numFmtId="0" fontId="2" fillId="5" borderId="0" xfId="14" applyFont="1">
      <alignment vertical="center"/>
    </xf>
    <xf numFmtId="169" fontId="22" fillId="4" borderId="0" xfId="16">
      <alignment horizontal="center"/>
    </xf>
    <xf numFmtId="0" fontId="0" fillId="5" borderId="0" xfId="14" applyFont="1">
      <alignment vertical="center"/>
    </xf>
    <xf numFmtId="0" fontId="3" fillId="5" borderId="0" xfId="14" applyFont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11" fillId="2" borderId="0" xfId="1" applyFill="1" applyBorder="1">
      <alignment vertical="center"/>
    </xf>
    <xf numFmtId="0" fontId="11" fillId="2" borderId="0" xfId="1" applyNumberFormat="1" applyFill="1" applyBorder="1">
      <alignment vertical="center"/>
    </xf>
    <xf numFmtId="0" fontId="12" fillId="7" borderId="0" xfId="17">
      <alignment horizontal="center"/>
    </xf>
    <xf numFmtId="0" fontId="0" fillId="2" borderId="0" xfId="0">
      <alignment vertical="center"/>
    </xf>
    <xf numFmtId="0" fontId="0" fillId="6" borderId="0" xfId="11" applyFont="1">
      <alignment horizontal="left" vertical="center"/>
    </xf>
    <xf numFmtId="0" fontId="11" fillId="7" borderId="0" xfId="17" applyFont="1" applyAlignment="1">
      <alignment horizontal="center" wrapText="1"/>
    </xf>
    <xf numFmtId="0" fontId="24" fillId="5" borderId="0" xfId="14" applyFont="1">
      <alignment vertical="center"/>
    </xf>
    <xf numFmtId="168" fontId="22" fillId="4" borderId="0" xfId="15" applyNumberFormat="1">
      <alignment horizontal="center"/>
    </xf>
    <xf numFmtId="0" fontId="20" fillId="6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left" vertical="center" indent="1"/>
    </xf>
    <xf numFmtId="0" fontId="20" fillId="6" borderId="0" xfId="0" applyFont="1" applyFill="1" applyBorder="1" applyAlignment="1">
      <alignment horizontal="left" indent="1"/>
    </xf>
    <xf numFmtId="14" fontId="22" fillId="5" borderId="0" xfId="14" applyNumberFormat="1" applyFont="1" applyAlignment="1">
      <alignment horizontal="center" vertical="top"/>
    </xf>
    <xf numFmtId="0" fontId="26" fillId="5" borderId="0" xfId="14" applyFo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169" fontId="22" fillId="4" borderId="0" xfId="16" applyNumberFormat="1">
      <alignment horizontal="center"/>
    </xf>
    <xf numFmtId="166" fontId="4" fillId="0" borderId="0" xfId="9" applyNumberFormat="1">
      <alignment horizontal="left" vertical="center" indent="1"/>
    </xf>
    <xf numFmtId="0" fontId="0" fillId="2" borderId="0" xfId="0">
      <alignment vertical="center"/>
    </xf>
    <xf numFmtId="0" fontId="25" fillId="2" borderId="0" xfId="2" applyFont="1" applyFill="1" applyAlignment="1">
      <alignment horizontal="center" vertical="center"/>
    </xf>
    <xf numFmtId="0" fontId="19" fillId="3" borderId="1" xfId="7" applyFill="1" applyAlignment="1">
      <alignment vertical="top"/>
    </xf>
    <xf numFmtId="0" fontId="4" fillId="2" borderId="0" xfId="2" applyFill="1" applyAlignment="1">
      <alignment horizontal="center" vertical="center"/>
    </xf>
    <xf numFmtId="0" fontId="19" fillId="2" borderId="1" xfId="7" applyFill="1">
      <alignment vertical="top"/>
    </xf>
    <xf numFmtId="0" fontId="27" fillId="2" borderId="5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1" xfId="0" applyFont="1" applyFill="1" applyBorder="1" applyAlignment="1">
      <alignment vertical="center"/>
    </xf>
    <xf numFmtId="0" fontId="13" fillId="2" borderId="5" xfId="4" applyBorder="1">
      <alignment vertical="center"/>
    </xf>
    <xf numFmtId="0" fontId="13" fillId="2" borderId="0" xfId="4">
      <alignment vertical="center"/>
    </xf>
    <xf numFmtId="0" fontId="13" fillId="2" borderId="1" xfId="4" applyBorder="1">
      <alignment vertical="center"/>
    </xf>
    <xf numFmtId="0" fontId="13" fillId="2" borderId="4" xfId="4" applyBorder="1">
      <alignment vertical="center"/>
    </xf>
    <xf numFmtId="0" fontId="13" fillId="2" borderId="3" xfId="4" applyBorder="1">
      <alignment vertical="center"/>
    </xf>
    <xf numFmtId="0" fontId="27" fillId="2" borderId="4" xfId="0" applyFont="1" applyFill="1" applyBorder="1" applyAlignment="1">
      <alignment vertical="center"/>
    </xf>
    <xf numFmtId="0" fontId="27" fillId="2" borderId="3" xfId="0" applyFont="1" applyFill="1" applyBorder="1" applyAlignment="1">
      <alignment vertical="center"/>
    </xf>
    <xf numFmtId="170" fontId="22" fillId="4" borderId="0" xfId="15" applyNumberFormat="1">
      <alignment horizontal="center"/>
    </xf>
  </cellXfs>
  <cellStyles count="58">
    <cellStyle name="20% - Accent1" xfId="35" builtinId="30" customBuiltin="1"/>
    <cellStyle name="20% - Accent2" xfId="39" builtinId="34" customBuiltin="1"/>
    <cellStyle name="20% - Accent3" xfId="43" builtinId="38" customBuiltin="1"/>
    <cellStyle name="20% - Accent4" xfId="47" builtinId="42" customBuiltin="1"/>
    <cellStyle name="20% - Accent5" xfId="51" builtinId="46" customBuiltin="1"/>
    <cellStyle name="20% - Accent6" xfId="55" builtinId="50" customBuiltin="1"/>
    <cellStyle name="40% - Accent1" xfId="36" builtinId="31" customBuiltin="1"/>
    <cellStyle name="40% - Accent2" xfId="40" builtinId="35" customBuiltin="1"/>
    <cellStyle name="40% - Accent3" xfId="44" builtinId="39" customBuiltin="1"/>
    <cellStyle name="40% - Accent4" xfId="48" builtinId="43" customBuiltin="1"/>
    <cellStyle name="40% - Accent5" xfId="52" builtinId="47" customBuiltin="1"/>
    <cellStyle name="40% - Accent6" xfId="56" builtinId="51" customBuiltin="1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5" builtinId="27" customBuiltin="1"/>
    <cellStyle name="Calculation" xfId="29" builtinId="22" customBuiltin="1"/>
    <cellStyle name="Check Cell" xfId="31" builtinId="23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Explanatory Text" xfId="18" builtinId="53" customBuiltin="1"/>
    <cellStyle name="Followed Hyperlink" xfId="5" builtinId="9" customBuiltin="1"/>
    <cellStyle name="Good" xfId="24" builtinId="26" customBuiltin="1"/>
    <cellStyle name="Heading 1" xfId="1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Hyperlink" xfId="2" builtinId="8" customBuiltin="1"/>
    <cellStyle name="Input" xfId="27" builtinId="20" customBuiltin="1"/>
    <cellStyle name="Linked Cell" xfId="30" builtinId="24" customBuiltin="1"/>
    <cellStyle name="Neutral" xfId="26" builtinId="28" customBuiltin="1"/>
    <cellStyle name="Normal" xfId="0" builtinId="0" customBuiltin="1"/>
    <cellStyle name="Note" xfId="33" builtinId="10" customBuiltin="1"/>
    <cellStyle name="Output" xfId="28" builtinId="21" customBuiltin="1"/>
    <cellStyle name="Percent" xfId="23" builtinId="5" customBuiltin="1"/>
    <cellStyle name="Title" xfId="7" builtinId="15" customBuiltin="1"/>
    <cellStyle name="Total" xfId="8" builtinId="25" customBuiltin="1"/>
    <cellStyle name="Warning Text" xfId="32" builtinId="11" customBuiltin="1"/>
    <cellStyle name="双分隔线" xfId="13" xr:uid="{00000000-0005-0000-0000-000001000000}"/>
    <cellStyle name="备注详细信息" xfId="12" xr:uid="{00000000-0005-0000-0000-00000B000000}"/>
    <cellStyle name="日期" xfId="15" xr:uid="{00000000-0005-0000-0000-000000000000}"/>
    <cellStyle name="电子邮件" xfId="6" xr:uid="{00000000-0005-0000-0000-000002000000}"/>
    <cellStyle name="电话" xfId="9" xr:uid="{00000000-0005-0000-0000-00000C000000}"/>
    <cellStyle name="边栏值" xfId="16" xr:uid="{00000000-0005-0000-0000-00000F000000}"/>
    <cellStyle name="边栏填充" xfId="17" xr:uid="{00000000-0005-0000-0000-00000E000000}"/>
    <cellStyle name="边栏边框" xfId="14" xr:uid="{00000000-0005-0000-0000-00000D000000}"/>
    <cellStyle name="邮政编码" xfId="11" xr:uid="{00000000-0005-0000-0000-000012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[&lt;=9999999]###\-####;\(###\)\ ###\-##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4" tint="0.79998168889431442"/>
        </patternFill>
      </fill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17"/>
      <tableStyleElement type="headerRow" dxfId="16"/>
      <tableStyleElement type="totalRow" dxfId="15"/>
      <tableStyleElement type="firstTotalCell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回复汇总!$F$4:$F$6</c:f>
              <c:strCache>
                <c:ptCount val="3"/>
                <c:pt idx="0">
                  <c:v>其他</c:v>
                </c:pt>
                <c:pt idx="1">
                  <c:v>配偶方 2</c:v>
                </c:pt>
                <c:pt idx="2">
                  <c:v>配偶方 1</c:v>
                </c:pt>
              </c:strCache>
            </c:strRef>
          </c:cat>
          <c:val>
            <c:numRef>
              <c:f>回复汇总!$H$4:$H$6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A-43A9-9045-8A3325ED3EC8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回复汇总!$F$4:$F$6</c:f>
              <c:strCache>
                <c:ptCount val="3"/>
                <c:pt idx="0">
                  <c:v>其他</c:v>
                </c:pt>
                <c:pt idx="1">
                  <c:v>配偶方 2</c:v>
                </c:pt>
                <c:pt idx="2">
                  <c:v>配偶方 1</c:v>
                </c:pt>
              </c:strCache>
            </c:strRef>
          </c:cat>
          <c:val>
            <c:numRef>
              <c:f>回复汇总!$G$4:$G$6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A-43A9-9045-8A3325ED3EC8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回复汇总!$F$4:$F$6</c:f>
              <c:strCache>
                <c:ptCount val="3"/>
                <c:pt idx="0">
                  <c:v>其他</c:v>
                </c:pt>
                <c:pt idx="1">
                  <c:v>配偶方 2</c:v>
                </c:pt>
                <c:pt idx="2">
                  <c:v>配偶方 1</c:v>
                </c:pt>
              </c:strCache>
            </c:strRef>
          </c:cat>
          <c:val>
            <c:numRef>
              <c:f>回复汇总!$H$4:$H$6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9A-43A9-9045-8A3325ED3EC8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回复汇总!$F$4:$F$6</c:f>
              <c:strCache>
                <c:ptCount val="3"/>
                <c:pt idx="0">
                  <c:v>其他</c:v>
                </c:pt>
                <c:pt idx="1">
                  <c:v>配偶方 2</c:v>
                </c:pt>
                <c:pt idx="2">
                  <c:v>配偶方 1</c:v>
                </c:pt>
              </c:strCache>
            </c:strRef>
          </c:cat>
          <c:val>
            <c:numRef>
              <c:f>回复汇总!$G$4:$G$6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9A-43A9-9045-8A3325ED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41632"/>
        <c:axId val="466439672"/>
      </c:barChart>
      <c:catAx>
        <c:axId val="4664416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39672"/>
        <c:crosses val="autoZero"/>
        <c:auto val="1"/>
        <c:lblAlgn val="ctr"/>
        <c:lblOffset val="100"/>
        <c:noMultiLvlLbl val="0"/>
      </c:catAx>
      <c:valAx>
        <c:axId val="46643967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来宾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41632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回复汇总!$F$4:$F$6</c:f>
              <c:strCache>
                <c:ptCount val="3"/>
                <c:pt idx="0">
                  <c:v>其他</c:v>
                </c:pt>
                <c:pt idx="1">
                  <c:v>配偶方 2</c:v>
                </c:pt>
                <c:pt idx="2">
                  <c:v>配偶方 1</c:v>
                </c:pt>
              </c:strCache>
            </c:strRef>
          </c:cat>
          <c:val>
            <c:numRef>
              <c:f>回复汇总!$H$9:$H$11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3-455A-8F4E-58B87DCF050A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回复汇总!$F$4:$F$6</c:f>
              <c:strCache>
                <c:ptCount val="3"/>
                <c:pt idx="0">
                  <c:v>其他</c:v>
                </c:pt>
                <c:pt idx="1">
                  <c:v>配偶方 2</c:v>
                </c:pt>
                <c:pt idx="2">
                  <c:v>配偶方 1</c:v>
                </c:pt>
              </c:strCache>
            </c:strRef>
          </c:cat>
          <c:val>
            <c:numRef>
              <c:f>回复汇总!$G$9:$G$11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3-455A-8F4E-58B87DCF050A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回复汇总!$F$4:$F$6</c:f>
              <c:strCache>
                <c:ptCount val="3"/>
                <c:pt idx="0">
                  <c:v>其他</c:v>
                </c:pt>
                <c:pt idx="1">
                  <c:v>配偶方 2</c:v>
                </c:pt>
                <c:pt idx="2">
                  <c:v>配偶方 1</c:v>
                </c:pt>
              </c:strCache>
            </c:strRef>
          </c:cat>
          <c:val>
            <c:numRef>
              <c:f>回复汇总!$H$9:$H$11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E3-455A-8F4E-58B87DCF050A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回复汇总!$F$4:$F$6</c:f>
              <c:strCache>
                <c:ptCount val="3"/>
                <c:pt idx="0">
                  <c:v>其他</c:v>
                </c:pt>
                <c:pt idx="1">
                  <c:v>配偶方 2</c:v>
                </c:pt>
                <c:pt idx="2">
                  <c:v>配偶方 1</c:v>
                </c:pt>
              </c:strCache>
            </c:strRef>
          </c:cat>
          <c:val>
            <c:numRef>
              <c:f>回复汇总!$G$9:$G$11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E3-455A-8F4E-58B87DCF0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38496"/>
        <c:axId val="466434968"/>
      </c:barChart>
      <c:catAx>
        <c:axId val="4664384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34968"/>
        <c:crosses val="autoZero"/>
        <c:auto val="1"/>
        <c:lblAlgn val="ctr"/>
        <c:lblOffset val="100"/>
        <c:noMultiLvlLbl val="0"/>
      </c:catAx>
      <c:valAx>
        <c:axId val="466434968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来宾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3849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22238;&#22797;&#36319;&#36394;&#34920;!A1"/><Relationship Id="rId2" Type="http://schemas.openxmlformats.org/officeDocument/2006/relationships/hyperlink" Target="#'RSVP &#36319;&#36394;&#34920;'!A1"/><Relationship Id="rId1" Type="http://schemas.openxmlformats.org/officeDocument/2006/relationships/hyperlink" Target="#&#22238;&#22797;&#27719;&#24635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22238;&#22797;&#27719;&#24635;!A1"/><Relationship Id="rId2" Type="http://schemas.openxmlformats.org/officeDocument/2006/relationships/hyperlink" Target="#'RSVP &#27719;&#24635;'!A1"/><Relationship Id="rId1" Type="http://schemas.openxmlformats.org/officeDocument/2006/relationships/hyperlink" Target="#&#22238;&#22797;&#36319;&#36394;&#34920;!A1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268059</xdr:colOff>
      <xdr:row>0</xdr:row>
      <xdr:rowOff>9525</xdr:rowOff>
    </xdr:from>
    <xdr:to>
      <xdr:col>7</xdr:col>
      <xdr:colOff>142583</xdr:colOff>
      <xdr:row>0</xdr:row>
      <xdr:rowOff>430149</xdr:rowOff>
    </xdr:to>
    <xdr:sp macro="" textlink="">
      <xdr:nvSpPr>
        <xdr:cNvPr id="17" name="RSVP 汇总" descr="Select to view RSVP Summary worksheet">
          <a:hlinkClick xmlns:r="http://schemas.openxmlformats.org/officeDocument/2006/relationships" r:id="rId1" tooltip="选择此处导航到“RSVP 汇总”工作表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192359" y="9525"/>
          <a:ext cx="1563624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1">
            <a:lumMod val="20000"/>
            <a:lumOff val="80000"/>
          </a:schemeClr>
        </a:solidFill>
        <a:ln w="6350">
          <a:solidFill>
            <a:schemeClr val="accent1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 rtl="0"/>
          <a:r>
            <a:rPr lang="zh-cn" sz="1100" spc="100" baseline="0">
              <a:solidFill>
                <a:schemeClr val="tx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回复汇总</a:t>
          </a:r>
          <a:endParaRPr lang="en-US" sz="1000" spc="100" baseline="0">
            <a:solidFill>
              <a:schemeClr val="tx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 editAs="oneCell">
    <xdr:from>
      <xdr:col>3</xdr:col>
      <xdr:colOff>193674</xdr:colOff>
      <xdr:row>0</xdr:row>
      <xdr:rowOff>9525</xdr:rowOff>
    </xdr:from>
    <xdr:to>
      <xdr:col>4</xdr:col>
      <xdr:colOff>955166</xdr:colOff>
      <xdr:row>0</xdr:row>
      <xdr:rowOff>581024</xdr:rowOff>
    </xdr:to>
    <xdr:grpSp>
      <xdr:nvGrpSpPr>
        <xdr:cNvPr id="3" name="组 2" descr="RSVP Tracker">
          <a:hlinkClick xmlns:r="http://schemas.openxmlformats.org/officeDocument/2006/relationships" r:id="rId2" tooltip="选择此处导航到“RSVP 跟踪表”工作表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270249" y="9525"/>
          <a:ext cx="1733042" cy="571499"/>
          <a:chOff x="2031999" y="9525"/>
          <a:chExt cx="1536192" cy="514349"/>
        </a:xfrm>
      </xdr:grpSpPr>
      <xdr:sp macro="" textlink="">
        <xdr:nvSpPr>
          <xdr:cNvPr id="18" name="图片">
            <a:hlinkClick xmlns:r="http://schemas.openxmlformats.org/officeDocument/2006/relationships" r:id="rId3" tooltip="选择此处导航到“RSVP 跟踪表”工作表"/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031999" y="9525"/>
            <a:ext cx="1536192" cy="39848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4">
              <a:lumMod val="20000"/>
              <a:lumOff val="80000"/>
            </a:schemeClr>
          </a:solidFill>
          <a:ln w="6350">
            <a:solidFill>
              <a:schemeClr val="accent3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algn="ctr" rtl="0"/>
            <a:r>
              <a:rPr lang="zh-cn" sz="1100" spc="100" baseline="0">
                <a:solidFill>
                  <a:schemeClr val="tx1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回复跟踪表</a:t>
            </a:r>
          </a:p>
        </xdr:txBody>
      </xdr:sp>
      <xdr:sp macro="" textlink="">
        <xdr:nvSpPr>
          <xdr:cNvPr id="19" name="图片" descr="Arrow head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2562202" y="395673"/>
            <a:ext cx="339788" cy="12820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0">
            <a:solidFill>
              <a:schemeClr val="accent4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0</xdr:col>
      <xdr:colOff>57152</xdr:colOff>
      <xdr:row>0</xdr:row>
      <xdr:rowOff>57150</xdr:rowOff>
    </xdr:from>
    <xdr:to>
      <xdr:col>1</xdr:col>
      <xdr:colOff>1771650</xdr:colOff>
      <xdr:row>1</xdr:row>
      <xdr:rowOff>247652</xdr:rowOff>
    </xdr:to>
    <xdr:sp macro="" textlink="">
      <xdr:nvSpPr>
        <xdr:cNvPr id="4" name="提示" descr="Enter your wedding date below to use it throughout this track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152" y="57150"/>
          <a:ext cx="1857373" cy="838202"/>
        </a:xfrm>
        <a:prstGeom prst="wedgeRoundRectCallout">
          <a:avLst>
            <a:gd name="adj1" fmla="val -19830"/>
            <a:gd name="adj2" fmla="val 63123"/>
            <a:gd name="adj3" fmla="val 16667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" tIns="9144" rIns="9144" bIns="9144" rtlCol="0" anchor="ctr"/>
        <a:lstStyle/>
        <a:p>
          <a:pPr algn="ctr" rtl="0"/>
          <a:r>
            <a:rPr lang="zh-cn" sz="110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 在下面输入结婚日期以在整个跟踪表中使用它。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9525</xdr:rowOff>
    </xdr:from>
    <xdr:to>
      <xdr:col>4</xdr:col>
      <xdr:colOff>398399</xdr:colOff>
      <xdr:row>0</xdr:row>
      <xdr:rowOff>430149</xdr:rowOff>
    </xdr:to>
    <xdr:sp macro="" textlink="">
      <xdr:nvSpPr>
        <xdr:cNvPr id="7" name="RSVP 跟踪表" descr="Select to view the RSVP Tracker worksheet">
          <a:hlinkClick xmlns:r="http://schemas.openxmlformats.org/officeDocument/2006/relationships" r:id="rId1" tooltip="选择此处导航到“RSVP 跟踪表”工作表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57425" y="9525"/>
          <a:ext cx="1563624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accent4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 rtl="0"/>
          <a:r>
            <a:rPr lang="zh-cn" sz="1100" spc="100" baseline="0">
              <a:solidFill>
                <a:schemeClr val="tx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回复跟踪表</a:t>
          </a:r>
        </a:p>
      </xdr:txBody>
    </xdr:sp>
    <xdr:clientData fPrintsWithSheet="0"/>
  </xdr:twoCellAnchor>
  <xdr:twoCellAnchor editAs="oneCell">
    <xdr:from>
      <xdr:col>5</xdr:col>
      <xdr:colOff>153759</xdr:colOff>
      <xdr:row>0</xdr:row>
      <xdr:rowOff>0</xdr:rowOff>
    </xdr:from>
    <xdr:to>
      <xdr:col>8</xdr:col>
      <xdr:colOff>7455</xdr:colOff>
      <xdr:row>0</xdr:row>
      <xdr:rowOff>576072</xdr:rowOff>
    </xdr:to>
    <xdr:grpSp>
      <xdr:nvGrpSpPr>
        <xdr:cNvPr id="3" name="组 2" descr="RSVP Summary">
          <a:hlinkClick xmlns:r="http://schemas.openxmlformats.org/officeDocument/2006/relationships" r:id="rId2" tooltip="选择此处导航到“RSVP 汇总”工作表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5049609" y="0"/>
          <a:ext cx="1739646" cy="576072"/>
          <a:chOff x="3697059" y="0"/>
          <a:chExt cx="1564767" cy="517071"/>
        </a:xfrm>
      </xdr:grpSpPr>
      <xdr:sp macro="" textlink="">
        <xdr:nvSpPr>
          <xdr:cNvPr id="6" name="同侧圆角矩形 5" descr="Rectangle">
            <a:hlinkClick xmlns:r="http://schemas.openxmlformats.org/officeDocument/2006/relationships" r:id="rId3" tooltip="选择此处导航到“RSVP 汇总”工作表"/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3697059" y="0"/>
            <a:ext cx="1564767" cy="39859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1">
              <a:lumMod val="20000"/>
              <a:lumOff val="80000"/>
            </a:schemeClr>
          </a:solidFill>
          <a:ln w="6350">
            <a:solidFill>
              <a:schemeClr val="accent1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algn="ctr" rtl="0"/>
            <a:r>
              <a:rPr lang="zh-cn" sz="1100" spc="100" baseline="0">
                <a:solidFill>
                  <a:schemeClr val="tx1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回复汇总</a:t>
            </a:r>
          </a:p>
        </xdr:txBody>
      </xdr:sp>
      <xdr:sp macro="" textlink="">
        <xdr:nvSpPr>
          <xdr:cNvPr id="8" name="任意多边形 14" descr="Arrow head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4225806" y="407560"/>
            <a:ext cx="371442" cy="10951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solidFill>
              <a:schemeClr val="accent1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4</xdr:col>
      <xdr:colOff>123824</xdr:colOff>
      <xdr:row>2</xdr:row>
      <xdr:rowOff>163512</xdr:rowOff>
    </xdr:from>
    <xdr:to>
      <xdr:col>11</xdr:col>
      <xdr:colOff>79374</xdr:colOff>
      <xdr:row>6</xdr:row>
      <xdr:rowOff>206375</xdr:rowOff>
    </xdr:to>
    <xdr:graphicFrame macro="">
      <xdr:nvGraphicFramePr>
        <xdr:cNvPr id="2" name="应邀出席图表" descr="Clustered bar chart showing number and classification of guests attending weddi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104774</xdr:colOff>
      <xdr:row>7</xdr:row>
      <xdr:rowOff>161923</xdr:rowOff>
    </xdr:from>
    <xdr:to>
      <xdr:col>11</xdr:col>
      <xdr:colOff>107950</xdr:colOff>
      <xdr:row>11</xdr:row>
      <xdr:rowOff>266700</xdr:rowOff>
    </xdr:to>
    <xdr:graphicFrame macro="">
      <xdr:nvGraphicFramePr>
        <xdr:cNvPr id="38" name="不出席图表" descr="Clustered bar chart showing number and classification of guests not attending wedding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_邀请" displayName="tbl_邀请" ref="D3:O15" totalsRowCount="1">
  <autoFilter ref="D3:O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来宾姓名" totalsRowLabel="总计：" totalsRowDxfId="12"/>
    <tableColumn id="2" xr3:uid="{00000000-0010-0000-0000-000002000000}" name="是否已发出邀请？" totalsRowFunction="custom" totalsRowDxfId="11">
      <totalsRowFormula>COUNTIF(回复跟踪表!$E$4:$E$14,"是")</totalsRowFormula>
    </tableColumn>
    <tableColumn id="3" xr3:uid="{00000000-0010-0000-0000-000003000000}" name="回复" totalsRowFunction="custom" totalsRowDxfId="10">
      <totalsRowFormula>COUNTA(回复跟踪表!$F$4:$F$14)</totalsRowFormula>
    </tableColumn>
    <tableColumn id="4" xr3:uid="{00000000-0010-0000-0000-000004000000}" name="聚会" totalsRowFunction="sum" totalsRowDxfId="9"/>
    <tableColumn id="5" xr3:uid="{00000000-0010-0000-0000-000005000000}" name="来宾" totalsRowDxfId="8"/>
    <tableColumn id="6" xr3:uid="{00000000-0010-0000-0000-000006000000}" name="关系" totalsRowDxfId="7"/>
    <tableColumn id="7" xr3:uid="{00000000-0010-0000-0000-000007000000}" name="地址" totalsRowDxfId="6"/>
    <tableColumn id="8" xr3:uid="{00000000-0010-0000-0000-000008000000}" name="市/县" totalsRowDxfId="5"/>
    <tableColumn id="9" xr3:uid="{00000000-0010-0000-0000-000009000000}" name="省/市/自治区" totalsRowDxfId="4"/>
    <tableColumn id="10" xr3:uid="{00000000-0010-0000-0000-00000A000000}" name="邮政编码" totalsRowDxfId="3"/>
    <tableColumn id="11" xr3:uid="{00000000-0010-0000-0000-00000B000000}" name="电话" dataDxfId="2" totalsRowDxfId="1"/>
    <tableColumn id="12" xr3:uid="{00000000-0010-0000-0000-00000C000000}" name="联系人电子邮件" totalsRowDxfId="0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输入宾客姓名、派对数、关系和联系方式详细信息，然后在此表中选择是否已发送、RSVP 和宾客类型"/>
    </ext>
  </extLst>
</table>
</file>

<file path=xl/theme/theme1.xml><?xml version="1.0" encoding="utf-8"?>
<a:theme xmlns:a="http://schemas.openxmlformats.org/drawingml/2006/main" name="Office Theme">
  <a:themeElements>
    <a:clrScheme name="Wedding Invite Tracker">
      <a:dk1>
        <a:sysClr val="windowText" lastClr="000000"/>
      </a:dk1>
      <a:lt1>
        <a:sysClr val="window" lastClr="FFFFFF"/>
      </a:lt1>
      <a:dk2>
        <a:srgbClr val="3B3B3B"/>
      </a:dk2>
      <a:lt2>
        <a:srgbClr val="C0C0C0"/>
      </a:lt2>
      <a:accent1>
        <a:srgbClr val="FFCA08"/>
      </a:accent1>
      <a:accent2>
        <a:srgbClr val="E6C0AF"/>
      </a:accent2>
      <a:accent3>
        <a:srgbClr val="E68153"/>
      </a:accent3>
      <a:accent4>
        <a:srgbClr val="FF5130"/>
      </a:accent4>
      <a:accent5>
        <a:srgbClr val="9A5130"/>
      </a:accent5>
      <a:accent6>
        <a:srgbClr val="593436"/>
      </a:accent6>
      <a:hlink>
        <a:srgbClr val="2998E3"/>
      </a:hlink>
      <a:folHlink>
        <a:srgbClr val="C2E6AE"/>
      </a:folHlink>
    </a:clrScheme>
    <a:fontScheme name="Wedding Invitation">
      <a:majorFont>
        <a:latin typeface="Arial"/>
        <a:ea typeface=""/>
        <a:cs typeface=""/>
      </a:majorFont>
      <a:minorFont>
        <a:latin typeface="Centur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5"/>
  <sheetViews>
    <sheetView showGridLines="0" tabSelected="1" zoomScaleNormal="100" workbookViewId="0"/>
  </sheetViews>
  <sheetFormatPr defaultColWidth="9.33203125" defaultRowHeight="30.75" customHeight="1" x14ac:dyDescent="0.4"/>
  <cols>
    <col min="1" max="1" width="1.6640625" style="15" customWidth="1"/>
    <col min="2" max="2" width="32.5546875" style="21" bestFit="1" customWidth="1"/>
    <col min="3" max="3" width="1.6640625" style="16" customWidth="1"/>
    <col min="4" max="4" width="11.33203125" style="5" customWidth="1"/>
    <col min="5" max="5" width="15.33203125" style="6" bestFit="1" customWidth="1"/>
    <col min="6" max="6" width="11.6640625" style="6" customWidth="1"/>
    <col min="7" max="7" width="8.6640625" style="6" customWidth="1"/>
    <col min="8" max="8" width="14.33203125" style="6" customWidth="1"/>
    <col min="9" max="9" width="13.88671875" style="6" customWidth="1"/>
    <col min="10" max="10" width="26.109375" style="5" customWidth="1"/>
    <col min="11" max="11" width="13.88671875" style="5" customWidth="1"/>
    <col min="12" max="12" width="11.5546875" style="5" bestFit="1" customWidth="1"/>
    <col min="13" max="13" width="7.88671875" style="5" customWidth="1"/>
    <col min="14" max="14" width="16.33203125" style="7" customWidth="1"/>
    <col min="15" max="15" width="24.6640625" style="5" customWidth="1"/>
    <col min="16" max="16384" width="9.33203125" style="5"/>
  </cols>
  <sheetData>
    <row r="1" spans="2:15" ht="51" customHeight="1" x14ac:dyDescent="0.3">
      <c r="B1" s="24"/>
      <c r="C1" s="25"/>
      <c r="D1" s="37"/>
      <c r="E1" s="37"/>
      <c r="F1" s="38" t="s">
        <v>21</v>
      </c>
      <c r="G1" s="38"/>
      <c r="H1" s="38"/>
    </row>
    <row r="2" spans="2:15" ht="51" customHeight="1" thickBot="1" x14ac:dyDescent="0.45">
      <c r="B2" s="11" t="s">
        <v>0</v>
      </c>
      <c r="C2" s="25"/>
      <c r="D2" s="39" t="s">
        <v>5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2:15" ht="30.75" customHeight="1" thickTop="1" x14ac:dyDescent="0.5">
      <c r="B3" s="52">
        <f ca="1">TODAY()+283</f>
        <v>43653</v>
      </c>
      <c r="C3" s="25"/>
      <c r="D3" s="19" t="s">
        <v>6</v>
      </c>
      <c r="E3" s="19" t="s">
        <v>19</v>
      </c>
      <c r="F3" s="19" t="s">
        <v>22</v>
      </c>
      <c r="G3" s="19" t="s">
        <v>24</v>
      </c>
      <c r="H3" s="19" t="s">
        <v>25</v>
      </c>
      <c r="I3" s="19" t="s">
        <v>27</v>
      </c>
      <c r="J3" s="19" t="s">
        <v>30</v>
      </c>
      <c r="K3" s="19" t="s">
        <v>31</v>
      </c>
      <c r="L3" s="19" t="s">
        <v>32</v>
      </c>
      <c r="M3" s="19" t="s">
        <v>33</v>
      </c>
      <c r="N3" s="20" t="s">
        <v>34</v>
      </c>
      <c r="O3" s="19" t="s">
        <v>35</v>
      </c>
    </row>
    <row r="4" spans="2:15" ht="30.75" customHeight="1" thickBot="1" x14ac:dyDescent="0.45">
      <c r="B4" s="11" t="s">
        <v>1</v>
      </c>
      <c r="C4" s="25"/>
      <c r="D4" s="17" t="s">
        <v>7</v>
      </c>
      <c r="E4" s="18" t="s">
        <v>20</v>
      </c>
      <c r="F4" s="18" t="s">
        <v>20</v>
      </c>
      <c r="G4" s="18">
        <v>1</v>
      </c>
      <c r="H4" s="18" t="s">
        <v>41</v>
      </c>
      <c r="I4" s="18" t="s">
        <v>28</v>
      </c>
      <c r="J4" s="17" t="s">
        <v>30</v>
      </c>
      <c r="K4" s="17" t="s">
        <v>31</v>
      </c>
      <c r="L4" s="17" t="s">
        <v>32</v>
      </c>
      <c r="M4" s="23" t="s">
        <v>33</v>
      </c>
      <c r="N4" s="36" t="s">
        <v>34</v>
      </c>
      <c r="O4" s="22" t="s">
        <v>36</v>
      </c>
    </row>
    <row r="5" spans="2:15" ht="30.75" customHeight="1" thickTop="1" x14ac:dyDescent="0.5">
      <c r="B5" s="35">
        <f ca="1">倒计时</f>
        <v>283</v>
      </c>
      <c r="C5" s="25"/>
      <c r="D5" s="17" t="s">
        <v>8</v>
      </c>
      <c r="E5" s="18" t="s">
        <v>20</v>
      </c>
      <c r="F5" s="18" t="s">
        <v>23</v>
      </c>
      <c r="G5" s="18">
        <v>3</v>
      </c>
      <c r="H5" s="18" t="s">
        <v>41</v>
      </c>
      <c r="I5" s="18" t="s">
        <v>29</v>
      </c>
      <c r="J5" s="17" t="s">
        <v>30</v>
      </c>
      <c r="K5" s="17" t="s">
        <v>31</v>
      </c>
      <c r="L5" s="17" t="s">
        <v>32</v>
      </c>
      <c r="M5" s="23" t="s">
        <v>33</v>
      </c>
      <c r="N5" s="36" t="s">
        <v>34</v>
      </c>
      <c r="O5" s="22" t="s">
        <v>36</v>
      </c>
    </row>
    <row r="6" spans="2:15" ht="30.75" customHeight="1" thickBot="1" x14ac:dyDescent="0.45">
      <c r="B6" s="11" t="s">
        <v>2</v>
      </c>
      <c r="C6" s="25"/>
      <c r="D6" s="17" t="s">
        <v>9</v>
      </c>
      <c r="E6" s="18" t="s">
        <v>20</v>
      </c>
      <c r="F6" s="18" t="s">
        <v>20</v>
      </c>
      <c r="G6" s="18">
        <v>1</v>
      </c>
      <c r="H6" s="18" t="s">
        <v>26</v>
      </c>
      <c r="I6" s="18" t="s">
        <v>29</v>
      </c>
      <c r="J6" s="17" t="s">
        <v>30</v>
      </c>
      <c r="K6" s="17" t="s">
        <v>31</v>
      </c>
      <c r="L6" s="17" t="s">
        <v>32</v>
      </c>
      <c r="M6" s="23" t="s">
        <v>33</v>
      </c>
      <c r="N6" s="36" t="s">
        <v>34</v>
      </c>
      <c r="O6" s="22" t="s">
        <v>36</v>
      </c>
    </row>
    <row r="7" spans="2:15" ht="30.75" customHeight="1" thickTop="1" x14ac:dyDescent="0.5">
      <c r="B7" s="35">
        <f>出席总人数</f>
        <v>12</v>
      </c>
      <c r="C7" s="25"/>
      <c r="D7" s="17" t="s">
        <v>10</v>
      </c>
      <c r="E7" s="18" t="s">
        <v>20</v>
      </c>
      <c r="F7" s="18" t="s">
        <v>23</v>
      </c>
      <c r="G7" s="18">
        <v>2</v>
      </c>
      <c r="H7" s="18" t="s">
        <v>43</v>
      </c>
      <c r="I7" s="18" t="s">
        <v>29</v>
      </c>
      <c r="J7" s="17" t="s">
        <v>30</v>
      </c>
      <c r="K7" s="17" t="s">
        <v>31</v>
      </c>
      <c r="L7" s="17" t="s">
        <v>32</v>
      </c>
      <c r="M7" s="23" t="s">
        <v>33</v>
      </c>
      <c r="N7" s="36" t="s">
        <v>34</v>
      </c>
      <c r="O7" s="22" t="s">
        <v>36</v>
      </c>
    </row>
    <row r="8" spans="2:15" ht="30.75" customHeight="1" thickBot="1" x14ac:dyDescent="0.45">
      <c r="B8" s="11" t="s">
        <v>3</v>
      </c>
      <c r="C8" s="25"/>
      <c r="D8" s="17" t="s">
        <v>11</v>
      </c>
      <c r="E8" s="18" t="s">
        <v>20</v>
      </c>
      <c r="F8" s="18" t="s">
        <v>20</v>
      </c>
      <c r="G8" s="18">
        <v>2</v>
      </c>
      <c r="H8" s="18" t="s">
        <v>42</v>
      </c>
      <c r="I8" s="18" t="s">
        <v>29</v>
      </c>
      <c r="J8" s="17" t="s">
        <v>30</v>
      </c>
      <c r="K8" s="17" t="s">
        <v>31</v>
      </c>
      <c r="L8" s="17" t="s">
        <v>32</v>
      </c>
      <c r="M8" s="23" t="s">
        <v>33</v>
      </c>
      <c r="N8" s="36" t="s">
        <v>34</v>
      </c>
      <c r="O8" s="22" t="s">
        <v>36</v>
      </c>
    </row>
    <row r="9" spans="2:15" ht="30.75" customHeight="1" thickTop="1" x14ac:dyDescent="0.5">
      <c r="B9" s="35">
        <f>不出席总人数</f>
        <v>6</v>
      </c>
      <c r="C9" s="25"/>
      <c r="D9" s="17" t="s">
        <v>12</v>
      </c>
      <c r="E9" s="18" t="s">
        <v>20</v>
      </c>
      <c r="F9" s="18" t="s">
        <v>45</v>
      </c>
      <c r="G9" s="18"/>
      <c r="H9" s="18" t="s">
        <v>26</v>
      </c>
      <c r="I9" s="18" t="s">
        <v>29</v>
      </c>
      <c r="J9" s="17" t="s">
        <v>30</v>
      </c>
      <c r="K9" s="17" t="s">
        <v>31</v>
      </c>
      <c r="L9" s="17" t="s">
        <v>32</v>
      </c>
      <c r="M9" s="23" t="s">
        <v>33</v>
      </c>
      <c r="N9" s="36" t="s">
        <v>34</v>
      </c>
      <c r="O9" s="22" t="s">
        <v>36</v>
      </c>
    </row>
    <row r="10" spans="2:15" ht="30.75" customHeight="1" thickBot="1" x14ac:dyDescent="0.45">
      <c r="B10" s="11" t="s">
        <v>4</v>
      </c>
      <c r="C10" s="25"/>
      <c r="D10" s="17" t="s">
        <v>13</v>
      </c>
      <c r="E10" s="18" t="s">
        <v>20</v>
      </c>
      <c r="F10" s="18" t="s">
        <v>20</v>
      </c>
      <c r="G10" s="18">
        <v>2</v>
      </c>
      <c r="H10" s="18" t="s">
        <v>42</v>
      </c>
      <c r="I10" s="18" t="s">
        <v>29</v>
      </c>
      <c r="J10" s="17" t="s">
        <v>30</v>
      </c>
      <c r="K10" s="17" t="s">
        <v>31</v>
      </c>
      <c r="L10" s="17" t="s">
        <v>32</v>
      </c>
      <c r="M10" s="23" t="s">
        <v>33</v>
      </c>
      <c r="N10" s="36" t="s">
        <v>34</v>
      </c>
      <c r="O10" s="22" t="s">
        <v>36</v>
      </c>
    </row>
    <row r="11" spans="2:15" ht="30.75" customHeight="1" thickTop="1" x14ac:dyDescent="0.5">
      <c r="B11" s="35">
        <f>待处理_RSVP</f>
        <v>1</v>
      </c>
      <c r="C11" s="25"/>
      <c r="D11" s="17" t="s">
        <v>14</v>
      </c>
      <c r="E11" s="18" t="s">
        <v>20</v>
      </c>
      <c r="F11" s="18" t="s">
        <v>23</v>
      </c>
      <c r="G11" s="18">
        <v>1</v>
      </c>
      <c r="H11" s="18" t="s">
        <v>26</v>
      </c>
      <c r="I11" s="18" t="s">
        <v>29</v>
      </c>
      <c r="J11" s="17" t="s">
        <v>30</v>
      </c>
      <c r="K11" s="17" t="s">
        <v>31</v>
      </c>
      <c r="L11" s="17" t="s">
        <v>32</v>
      </c>
      <c r="M11" s="23" t="s">
        <v>33</v>
      </c>
      <c r="N11" s="36" t="s">
        <v>34</v>
      </c>
      <c r="O11" s="22" t="s">
        <v>36</v>
      </c>
    </row>
    <row r="12" spans="2:15" ht="30.75" customHeight="1" x14ac:dyDescent="0.4">
      <c r="C12" s="25"/>
      <c r="D12" s="17" t="s">
        <v>15</v>
      </c>
      <c r="E12" s="18" t="s">
        <v>20</v>
      </c>
      <c r="F12" s="18" t="s">
        <v>20</v>
      </c>
      <c r="G12" s="18">
        <v>4</v>
      </c>
      <c r="H12" s="18" t="s">
        <v>41</v>
      </c>
      <c r="I12" s="18" t="s">
        <v>29</v>
      </c>
      <c r="J12" s="17" t="s">
        <v>30</v>
      </c>
      <c r="K12" s="17" t="s">
        <v>31</v>
      </c>
      <c r="L12" s="17" t="s">
        <v>32</v>
      </c>
      <c r="M12" s="23" t="s">
        <v>33</v>
      </c>
      <c r="N12" s="36" t="s">
        <v>34</v>
      </c>
      <c r="O12" s="22" t="s">
        <v>36</v>
      </c>
    </row>
    <row r="13" spans="2:15" ht="30.75" customHeight="1" x14ac:dyDescent="0.4">
      <c r="C13" s="25"/>
      <c r="D13" s="17" t="s">
        <v>16</v>
      </c>
      <c r="E13" s="18" t="s">
        <v>20</v>
      </c>
      <c r="F13" s="18" t="s">
        <v>20</v>
      </c>
      <c r="G13" s="18">
        <v>2</v>
      </c>
      <c r="H13" s="18" t="s">
        <v>41</v>
      </c>
      <c r="I13" s="18" t="s">
        <v>29</v>
      </c>
      <c r="J13" s="17" t="s">
        <v>30</v>
      </c>
      <c r="K13" s="17" t="s">
        <v>31</v>
      </c>
      <c r="L13" s="17" t="s">
        <v>32</v>
      </c>
      <c r="M13" s="23" t="s">
        <v>33</v>
      </c>
      <c r="N13" s="36" t="s">
        <v>34</v>
      </c>
      <c r="O13" s="22" t="s">
        <v>36</v>
      </c>
    </row>
    <row r="14" spans="2:15" ht="30.75" customHeight="1" x14ac:dyDescent="0.4">
      <c r="C14" s="25"/>
      <c r="D14" s="17" t="s">
        <v>17</v>
      </c>
      <c r="E14" s="18" t="s">
        <v>20</v>
      </c>
      <c r="F14" s="18"/>
      <c r="G14" s="18"/>
      <c r="H14" s="18" t="s">
        <v>42</v>
      </c>
      <c r="I14" s="18" t="s">
        <v>28</v>
      </c>
      <c r="J14" s="17" t="s">
        <v>30</v>
      </c>
      <c r="K14" s="17" t="s">
        <v>31</v>
      </c>
      <c r="L14" s="17" t="s">
        <v>32</v>
      </c>
      <c r="M14" s="23" t="s">
        <v>33</v>
      </c>
      <c r="N14" s="36" t="s">
        <v>34</v>
      </c>
      <c r="O14" s="22" t="s">
        <v>36</v>
      </c>
    </row>
    <row r="15" spans="2:15" ht="30.75" customHeight="1" x14ac:dyDescent="0.4">
      <c r="C15" s="25"/>
      <c r="D15" s="27" t="s">
        <v>18</v>
      </c>
      <c r="E15" s="28">
        <f>COUNTIF(回复跟踪表!$E$4:$E$14,"是")</f>
        <v>11</v>
      </c>
      <c r="F15" s="28">
        <f>COUNTA(回复跟踪表!$F$4:$F$14)</f>
        <v>10</v>
      </c>
      <c r="G15" s="28">
        <f>SUBTOTAL(109,tbl_邀请[聚会])</f>
        <v>18</v>
      </c>
      <c r="H15" s="28"/>
      <c r="I15" s="28"/>
      <c r="J15" s="27"/>
      <c r="K15" s="27"/>
      <c r="L15" s="27"/>
      <c r="M15" s="27"/>
      <c r="N15" s="29"/>
      <c r="O15" s="30"/>
    </row>
  </sheetData>
  <mergeCells count="3">
    <mergeCell ref="D1:E1"/>
    <mergeCell ref="F1:H1"/>
    <mergeCell ref="D2:O2"/>
  </mergeCells>
  <phoneticPr fontId="24" type="noConversion"/>
  <conditionalFormatting sqref="D4:O14">
    <cfRule type="expression" dxfId="13" priority="1">
      <formula>($E4="是")*($F4="")</formula>
    </cfRule>
  </conditionalFormatting>
  <dataValidations count="29">
    <dataValidation type="date" operator="greaterThanOrEqual" allowBlank="1" showInputMessage="1" showErrorMessage="1" prompt="在此单元格中输入婚礼日期。单元格 B5 中的倒计时会自动更新" sqref="B3" xr:uid="{00000000-0002-0000-0000-000000000000}">
      <formula1>TODAY()</formula1>
    </dataValidation>
    <dataValidation allowBlank="1" showInputMessage="1" showErrorMessage="1" prompt="在此工作簿中创建婚礼邀请跟踪表。在此工作表的“邀请”表中输入详细信息。提示位于单元格 B1 中。选择单元格 F1，导航到“RSVP 汇总”工作表" sqref="A1" xr:uid="{00000000-0002-0000-0000-000001000000}"/>
    <dataValidation allowBlank="1" showInputMessage="1" showErrorMessage="1" prompt="在下方单元格中输入婚礼日期" sqref="B2" xr:uid="{00000000-0002-0000-0000-000002000000}"/>
    <dataValidation allowBlank="1" showInputMessage="1" showErrorMessage="1" prompt="此单元格中的倒计时会自动更新，单元格 B7 显示出席婚礼的人数" sqref="B5" xr:uid="{00000000-0002-0000-0000-000003000000}"/>
    <dataValidation allowBlank="1" showInputMessage="1" showErrorMessage="1" prompt="此单元格中出席婚礼的人数会自动更新，单元格 B9 中显示不出席的人数" sqref="B7" xr:uid="{00000000-0002-0000-0000-000004000000}"/>
    <dataValidation allowBlank="1" showInputMessage="1" showErrorMessage="1" prompt="此单元格中不出席婚礼的人数会自动更新，单元格 B11 中显示待处理 RSVP 数" sqref="B9" xr:uid="{00000000-0002-0000-0000-000005000000}"/>
    <dataValidation allowBlank="1" showInputMessage="1" showErrorMessage="1" prompt="此单元格中的待处理 RSVP 数会自动更新" sqref="B11" xr:uid="{00000000-0002-0000-0000-000006000000}"/>
    <dataValidation allowBlank="1" showInputMessage="1" showErrorMessage="1" prompt="“RSVP 汇总”的导航链接位于此单元格中" sqref="F1" xr:uid="{00000000-0002-0000-0000-000007000000}"/>
    <dataValidation allowBlank="1" showInputMessage="1" showErrorMessage="1" prompt="此工作表的标题位于此单元格中。在下方表格中输入详细信息" sqref="D2:O2" xr:uid="{00000000-0002-0000-0000-000008000000}"/>
    <dataValidation allowBlank="1" showInputMessage="1" showErrorMessage="1" prompt="在此标题下的此列中输入宾客姓名" sqref="D3" xr:uid="{00000000-0002-0000-0000-000009000000}"/>
    <dataValidation allowBlank="1" showInputMessage="1" showErrorMessage="1" prompt="在此标题下的此列中选择“是”或“否”，表明是否已发送邀请。按 Alt+向下键可出现选项，然后按向下键和 Enter 做出选择" sqref="E3" xr:uid="{00000000-0002-0000-0000-00000A000000}"/>
    <dataValidation allowBlank="1" showInputMessage="1" showErrorMessage="1" prompt="在此标题的此列中选择 RSVP。按 Alt+向下键可显现选项，然后按向下键和 Enter 做出选择" sqref="F3" xr:uid="{00000000-0002-0000-0000-00000B000000}"/>
    <dataValidation allowBlank="1" showInputMessage="1" showErrorMessage="1" prompt="在此标题的此列中选择宾客。按 Alt+向下键可显现选项，然后按向下键和 Enter 做出选择" sqref="H3" xr:uid="{00000000-0002-0000-0000-00000C000000}"/>
    <dataValidation allowBlank="1" showInputMessage="1" showErrorMessage="1" prompt="在此标题下的此列中输入派对数" sqref="G3" xr:uid="{00000000-0002-0000-0000-00000D000000}"/>
    <dataValidation allowBlank="1" showInputMessage="1" showErrorMessage="1" prompt="在此标题下的此列中输入关系" sqref="I3" xr:uid="{00000000-0002-0000-0000-00000E000000}"/>
    <dataValidation allowBlank="1" showInputMessage="1" showErrorMessage="1" prompt="在此标题下的此列中输入地址" sqref="J3" xr:uid="{00000000-0002-0000-0000-00000F000000}"/>
    <dataValidation allowBlank="1" showInputMessage="1" showErrorMessage="1" prompt="在此标题下的此列中输入城/县" sqref="K3" xr:uid="{00000000-0002-0000-0000-000010000000}"/>
    <dataValidation allowBlank="1" showInputMessage="1" showErrorMessage="1" prompt="在此标题下的此列中输入省/市/自治区" sqref="L3" xr:uid="{00000000-0002-0000-0000-000011000000}"/>
    <dataValidation allowBlank="1" showInputMessage="1" showErrorMessage="1" prompt="在此标题下的此列中输入邮政编码" sqref="M3" xr:uid="{00000000-0002-0000-0000-000012000000}"/>
    <dataValidation allowBlank="1" showInputMessage="1" showErrorMessage="1" prompt="在此标题下的此列中输入电话号码" sqref="N3" xr:uid="{00000000-0002-0000-0000-000013000000}"/>
    <dataValidation allowBlank="1" showInputMessage="1" showErrorMessage="1" prompt="在此标题下的此列中输入联系人电子邮件地址" sqref="O3" xr:uid="{00000000-0002-0000-0000-000014000000}"/>
    <dataValidation allowBlank="1" showInputMessage="1" showErrorMessage="1" prompt="在单元格 B3 中输入婚礼日期。单元格 B4 至 B11 中的倒计时、出席宾客数、不出席人数和待处理 RSVP 数会自动更新" sqref="B1" xr:uid="{00000000-0002-0000-0000-000015000000}"/>
    <dataValidation allowBlank="1" showInputMessage="1" showErrorMessage="1" prompt="下方单元格中的倒计时会自动更新" sqref="B4" xr:uid="{00000000-0002-0000-0000-000016000000}"/>
    <dataValidation allowBlank="1" showInputMessage="1" showErrorMessage="1" prompt="下方单元格中不出席婚礼的人数会自动更新" sqref="B8" xr:uid="{00000000-0002-0000-0000-000017000000}"/>
    <dataValidation allowBlank="1" showInputMessage="1" showErrorMessage="1" prompt="下方单元格中的待处理 RSVP 数会自动更新" sqref="B10" xr:uid="{00000000-0002-0000-0000-000018000000}"/>
    <dataValidation allowBlank="1" showInputMessage="1" showErrorMessage="1" prompt="下方单元格中出席婚礼的人数会自动更新" sqref="B6" xr:uid="{00000000-0002-0000-0000-000019000000}"/>
    <dataValidation type="list" errorStyle="warning" allowBlank="1" showInputMessage="1" showErrorMessage="1" error="从此列表中选择“是”或“否”。选择“取消”，按 Alt+向下键可显现选项，然后按向下键和 Enter 做出选择" sqref="E4:E14" xr:uid="{00000000-0002-0000-0000-00001A000000}">
      <formula1>"是,否"</formula1>
    </dataValidation>
    <dataValidation type="list" errorStyle="warning" allowBlank="1" showInputMessage="1" showErrorMessage="1" error="从此列表中进行选择。选择“取消”，按 Alt+向下键可显现选项，然后按向下键和 Enter 做出选择" sqref="F4:F14" xr:uid="{00000000-0002-0000-0000-00001B000000}">
      <formula1>"是,否,待定"</formula1>
    </dataValidation>
    <dataValidation type="list" errorStyle="warning" allowBlank="1" showInputMessage="1" showErrorMessage="1" error="从此列表中选择宾客。选择“取消”，按 Alt+向下键可显现选项，然后按向下键和 Enter 做出选择" sqref="H4:H14" xr:uid="{00000000-0002-0000-0000-00001C000000}">
      <formula1>"配偶方 1,配偶方 2,其他"</formula1>
    </dataValidation>
  </dataValidations>
  <hyperlinks>
    <hyperlink ref="F1:H1" location="'RSVP 汇总'!A1" tooltip="Select to navigate to RSVP Summary worksheet" display="RSVP SUMMARY" xr:uid="{00000000-0004-0000-0000-000000000000}"/>
  </hyperlink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ignoredErrors>
    <ignoredError sqref="B7 B9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autoPageBreaks="0" fitToPage="1"/>
  </sheetPr>
  <dimension ref="A1:P15"/>
  <sheetViews>
    <sheetView showGridLines="0" zoomScaleNormal="100" workbookViewId="0"/>
  </sheetViews>
  <sheetFormatPr defaultColWidth="9.33203125" defaultRowHeight="30.75" customHeight="1" x14ac:dyDescent="0.4"/>
  <cols>
    <col min="1" max="1" width="1.6640625" style="12" customWidth="1"/>
    <col min="2" max="2" width="26.88671875" style="21" bestFit="1" customWidth="1"/>
    <col min="3" max="3" width="1.6640625" style="13" customWidth="1"/>
    <col min="4" max="4" width="16.77734375" style="1" customWidth="1"/>
    <col min="5" max="5" width="10.109375" style="1" customWidth="1"/>
    <col min="6" max="12" width="7.33203125" style="1" customWidth="1"/>
    <col min="13" max="14" width="2.6640625" style="1" customWidth="1"/>
    <col min="15" max="15" width="40.88671875" style="1" customWidth="1"/>
    <col min="16" max="16" width="2.6640625" style="1" customWidth="1"/>
    <col min="17" max="16384" width="9.33203125" style="1"/>
  </cols>
  <sheetData>
    <row r="1" spans="1:16" ht="51" customHeight="1" x14ac:dyDescent="0.4">
      <c r="A1" s="31"/>
      <c r="C1" s="32"/>
      <c r="D1" s="40" t="s">
        <v>37</v>
      </c>
      <c r="E1" s="40"/>
      <c r="F1" s="37"/>
      <c r="G1" s="37"/>
      <c r="H1" s="37"/>
      <c r="I1" s="37"/>
    </row>
    <row r="2" spans="1:16" ht="51" customHeight="1" thickBot="1" x14ac:dyDescent="0.45">
      <c r="A2" s="31"/>
      <c r="B2" s="11" t="s">
        <v>0</v>
      </c>
      <c r="C2" s="32"/>
      <c r="D2" s="41" t="s">
        <v>21</v>
      </c>
      <c r="E2" s="41"/>
      <c r="F2" s="41"/>
      <c r="G2" s="41"/>
      <c r="H2" s="41"/>
      <c r="I2" s="41"/>
      <c r="J2" s="41"/>
      <c r="K2" s="41"/>
      <c r="L2" s="41"/>
      <c r="N2" s="2"/>
      <c r="O2" s="10" t="s">
        <v>40</v>
      </c>
      <c r="P2" s="2"/>
    </row>
    <row r="3" spans="1:16" ht="30.75" customHeight="1" thickTop="1" x14ac:dyDescent="0.5">
      <c r="A3" s="31"/>
      <c r="B3" s="26">
        <f ca="1">婚礼日期</f>
        <v>43653</v>
      </c>
      <c r="C3" s="32"/>
      <c r="D3" s="48" t="s">
        <v>20</v>
      </c>
      <c r="E3" s="50" t="s">
        <v>38</v>
      </c>
      <c r="F3" s="33"/>
      <c r="G3" s="33"/>
      <c r="H3" s="33"/>
      <c r="I3" s="33"/>
      <c r="J3" s="33"/>
      <c r="K3" s="33"/>
      <c r="L3" s="33"/>
      <c r="M3" s="33"/>
      <c r="N3" s="2"/>
      <c r="O3" s="9"/>
      <c r="P3" s="2"/>
    </row>
    <row r="4" spans="1:16" ht="30.75" customHeight="1" thickBot="1" x14ac:dyDescent="0.45">
      <c r="A4" s="31"/>
      <c r="B4" s="11" t="s">
        <v>1</v>
      </c>
      <c r="C4" s="32"/>
      <c r="D4" s="46"/>
      <c r="E4" s="43"/>
      <c r="F4" s="1" t="s">
        <v>26</v>
      </c>
      <c r="G4" s="1">
        <f>IFERROR(SUMIFS(tbl_邀请[聚会],tbl_邀请[来宾],"=其他",tbl_邀请[回复],"是"),0)</f>
        <v>1</v>
      </c>
      <c r="H4" s="1">
        <f>tbl_邀请[[#Totals],[是否已发出邀请？]]</f>
        <v>11</v>
      </c>
      <c r="N4" s="2"/>
      <c r="O4" s="9"/>
      <c r="P4" s="2"/>
    </row>
    <row r="5" spans="1:16" ht="30.75" customHeight="1" thickTop="1" x14ac:dyDescent="0.5">
      <c r="A5" s="31"/>
      <c r="B5" s="14">
        <f ca="1">倒计时</f>
        <v>283</v>
      </c>
      <c r="C5" s="32"/>
      <c r="D5" s="46"/>
      <c r="E5" s="43"/>
      <c r="F5" s="1" t="s">
        <v>43</v>
      </c>
      <c r="G5" s="1">
        <f>IFERROR(SUMIFS(tbl_邀请[聚会],tbl_邀请[来宾],"=配偶方 2",tbl_邀请[回复],"是"),0)</f>
        <v>4</v>
      </c>
      <c r="H5" s="1">
        <f>tbl_邀请[[#Totals],[是否已发出邀请？]]</f>
        <v>11</v>
      </c>
      <c r="N5" s="2"/>
      <c r="O5" s="9"/>
      <c r="P5" s="2"/>
    </row>
    <row r="6" spans="1:16" ht="30.75" customHeight="1" thickBot="1" x14ac:dyDescent="0.45">
      <c r="A6" s="31"/>
      <c r="B6" s="11" t="s">
        <v>2</v>
      </c>
      <c r="C6" s="32"/>
      <c r="D6" s="46"/>
      <c r="E6" s="43"/>
      <c r="F6" s="1" t="s">
        <v>44</v>
      </c>
      <c r="G6" s="1">
        <f>IFERROR(SUMIFS(tbl_邀请[聚会],tbl_邀请[来宾],"=配偶方 1",tbl_邀请[回复],"是"),0)</f>
        <v>7</v>
      </c>
      <c r="H6" s="1">
        <f>tbl_邀请[[#Totals],[是否已发出邀请？]]</f>
        <v>11</v>
      </c>
      <c r="N6" s="2"/>
      <c r="O6" s="9"/>
      <c r="P6" s="2"/>
    </row>
    <row r="7" spans="1:16" ht="30.75" customHeight="1" thickTop="1" x14ac:dyDescent="0.5">
      <c r="A7" s="31"/>
      <c r="B7" s="14">
        <f>出席总人数</f>
        <v>12</v>
      </c>
      <c r="C7" s="32"/>
      <c r="D7" s="49"/>
      <c r="E7" s="51"/>
      <c r="F7" s="4"/>
      <c r="G7" s="4"/>
      <c r="H7" s="4"/>
      <c r="I7" s="4"/>
      <c r="J7" s="4"/>
      <c r="K7" s="4"/>
      <c r="L7" s="4"/>
      <c r="N7" s="2"/>
      <c r="O7" s="9"/>
      <c r="P7" s="2"/>
    </row>
    <row r="8" spans="1:16" ht="30.75" customHeight="1" thickBot="1" x14ac:dyDescent="0.45">
      <c r="A8" s="31"/>
      <c r="B8" s="11" t="s">
        <v>3</v>
      </c>
      <c r="C8" s="32"/>
      <c r="D8" s="45" t="s">
        <v>23</v>
      </c>
      <c r="E8" s="42" t="s">
        <v>39</v>
      </c>
      <c r="F8" s="34"/>
      <c r="G8" s="34"/>
      <c r="H8" s="34"/>
      <c r="I8" s="34"/>
      <c r="J8" s="34"/>
      <c r="K8" s="34"/>
      <c r="L8" s="34"/>
      <c r="M8" s="34"/>
      <c r="N8" s="2"/>
      <c r="O8" s="9"/>
      <c r="P8" s="2"/>
    </row>
    <row r="9" spans="1:16" ht="30.75" customHeight="1" thickTop="1" x14ac:dyDescent="0.5">
      <c r="A9" s="31"/>
      <c r="B9" s="14">
        <f>不出席总人数</f>
        <v>6</v>
      </c>
      <c r="C9" s="32"/>
      <c r="D9" s="46"/>
      <c r="E9" s="43"/>
      <c r="F9" s="1" t="s">
        <v>26</v>
      </c>
      <c r="G9" s="1">
        <f>IFERROR(SUMIFS(tbl_邀请[聚会],tbl_邀请[来宾],"=其他",tbl_邀请[回复],"否"),0)</f>
        <v>1</v>
      </c>
      <c r="H9" s="1">
        <f>tbl_邀请[[#Totals],[是否已发出邀请？]]</f>
        <v>11</v>
      </c>
      <c r="N9" s="2"/>
      <c r="O9" s="9"/>
      <c r="P9" s="2"/>
    </row>
    <row r="10" spans="1:16" ht="30.75" customHeight="1" thickBot="1" x14ac:dyDescent="0.45">
      <c r="A10" s="31"/>
      <c r="B10" s="11" t="s">
        <v>4</v>
      </c>
      <c r="C10" s="32"/>
      <c r="D10" s="46"/>
      <c r="E10" s="43"/>
      <c r="F10" s="1" t="s">
        <v>43</v>
      </c>
      <c r="G10" s="1">
        <f>IFERROR(SUMIFS(tbl_邀请[聚会],tbl_邀请[来宾],"=配偶方 2",tbl_邀请[回复],"否"),0)</f>
        <v>2</v>
      </c>
      <c r="H10" s="1">
        <f>tbl_邀请[[#Totals],[是否已发出邀请？]]</f>
        <v>11</v>
      </c>
      <c r="N10" s="2"/>
      <c r="O10" s="9"/>
      <c r="P10" s="2"/>
    </row>
    <row r="11" spans="1:16" ht="30.75" customHeight="1" thickTop="1" x14ac:dyDescent="0.5">
      <c r="A11" s="31"/>
      <c r="B11" s="14">
        <f>待处理_RSVP</f>
        <v>1</v>
      </c>
      <c r="C11" s="32"/>
      <c r="D11" s="46"/>
      <c r="E11" s="43"/>
      <c r="F11" s="1" t="s">
        <v>44</v>
      </c>
      <c r="G11" s="1">
        <f>IFERROR(SUMIFS(tbl_邀请[聚会],tbl_邀请[来宾],"=配偶方 1",tbl_邀请[回复],"否"),0)</f>
        <v>3</v>
      </c>
      <c r="H11" s="1">
        <f>tbl_邀请[[#Totals],[是否已发出邀请？]]</f>
        <v>11</v>
      </c>
      <c r="N11" s="2"/>
      <c r="O11" s="9"/>
      <c r="P11" s="2"/>
    </row>
    <row r="12" spans="1:16" ht="30.75" customHeight="1" thickBot="1" x14ac:dyDescent="0.45">
      <c r="A12" s="31"/>
      <c r="C12" s="32"/>
      <c r="D12" s="47"/>
      <c r="E12" s="44"/>
      <c r="F12" s="3"/>
      <c r="G12" s="3"/>
      <c r="H12" s="3"/>
      <c r="I12" s="3"/>
      <c r="J12" s="3"/>
      <c r="K12" s="3"/>
      <c r="L12" s="3"/>
      <c r="N12" s="2"/>
      <c r="O12" s="9"/>
      <c r="P12" s="2"/>
    </row>
    <row r="13" spans="1:16" ht="30.75" customHeight="1" thickTop="1" x14ac:dyDescent="0.4">
      <c r="A13" s="31"/>
      <c r="C13" s="32"/>
      <c r="N13" s="2"/>
      <c r="O13" s="9"/>
      <c r="P13" s="2"/>
    </row>
    <row r="14" spans="1:16" ht="30.75" customHeight="1" x14ac:dyDescent="0.4">
      <c r="A14" s="31"/>
      <c r="C14" s="32"/>
      <c r="N14" s="2"/>
      <c r="O14" s="9"/>
      <c r="P14" s="2"/>
    </row>
    <row r="15" spans="1:16" ht="30.75" customHeight="1" x14ac:dyDescent="0.4">
      <c r="A15" s="31"/>
      <c r="C15" s="32"/>
      <c r="N15" s="2"/>
      <c r="O15" s="8"/>
      <c r="P15" s="2"/>
    </row>
  </sheetData>
  <mergeCells count="7">
    <mergeCell ref="D1:E1"/>
    <mergeCell ref="F1:I1"/>
    <mergeCell ref="D2:L2"/>
    <mergeCell ref="E8:E12"/>
    <mergeCell ref="D8:D12"/>
    <mergeCell ref="D3:D7"/>
    <mergeCell ref="E3:E7"/>
  </mergeCells>
  <phoneticPr fontId="24" type="noConversion"/>
  <dataValidations count="17">
    <dataValidation allowBlank="1" showInputMessage="1" showErrorMessage="1" prompt="此工作表中的 RSVP 汇总会自动更新。选择 D1，导航到“RSVP 跟踪表”工作表" sqref="A1" xr:uid="{00000000-0002-0000-0100-000000000000}"/>
    <dataValidation allowBlank="1" showInputMessage="1" showErrorMessage="1" prompt="下方单元格中的婚礼日期会自动更新" sqref="B2" xr:uid="{00000000-0002-0000-0100-000001000000}"/>
    <dataValidation allowBlank="1" showInputMessage="1" showErrorMessage="1" prompt="“RSVP 跟踪表”的导航链接位于此单元格中" sqref="D1" xr:uid="{00000000-0002-0000-0100-000002000000}"/>
    <dataValidation allowBlank="1" showInputMessage="1" showErrorMessage="1" prompt="在下方单元格中输入备注" sqref="O2" xr:uid="{00000000-0002-0000-0100-000003000000}"/>
    <dataValidation allowBlank="1" showInputMessage="1" showErrorMessage="1" prompt="此单元格中的婚礼日期会自动更新，单元格 B5 显示倒计时" sqref="B3" xr:uid="{00000000-0002-0000-0100-000004000000}"/>
    <dataValidation allowBlank="1" showInputMessage="1" showErrorMessage="1" prompt="此单元格中的倒计时会自动更新，单元格 B7 显示出席婚礼的人数" sqref="B5" xr:uid="{00000000-0002-0000-0100-000005000000}"/>
    <dataValidation allowBlank="1" showInputMessage="1" showErrorMessage="1" prompt="此单元格中出席婚礼的人数会自动更新，单元格 B9 中显示不出席的人数" sqref="B7" xr:uid="{00000000-0002-0000-0100-000006000000}"/>
    <dataValidation allowBlank="1" showInputMessage="1" showErrorMessage="1" prompt="此单元格中不出席婚礼的人数会自动更新，单元格 B11 中显示待处理 RSVP 数" sqref="B9" xr:uid="{00000000-0002-0000-0100-000007000000}"/>
    <dataValidation allowBlank="1" showInputMessage="1" showErrorMessage="1" prompt="此单元格中的待处理 RSVP 数会自动更新" sqref="B11" xr:uid="{00000000-0002-0000-0100-000008000000}"/>
    <dataValidation allowBlank="1" showInputMessage="1" showErrorMessage="1" prompt="邀请汇总位于单元格 B3 到 B11 中，RSVP“是”和“否”的图位于单元格 E3 和 E8 中。在单元格 O3 到 O15 中输入备注" sqref="B1" xr:uid="{00000000-0002-0000-0100-000009000000}"/>
    <dataValidation allowBlank="1" showInputMessage="1" showErrorMessage="1" prompt="下方单元格中的倒计时会自动更新" sqref="B4" xr:uid="{00000000-0002-0000-0100-00000A000000}"/>
    <dataValidation allowBlank="1" showInputMessage="1" showErrorMessage="1" prompt="下方单元格中出席婚礼的人数会自动更新" sqref="B6" xr:uid="{00000000-0002-0000-0100-00000B000000}"/>
    <dataValidation allowBlank="1" showInputMessage="1" showErrorMessage="1" prompt="下方单元格中不出席婚礼的人数会自动更新" sqref="B8" xr:uid="{00000000-0002-0000-0100-00000C000000}"/>
    <dataValidation allowBlank="1" showInputMessage="1" showErrorMessage="1" prompt="下方单元格中的待处理 RSVP 数会自动更新" sqref="B10" xr:uid="{00000000-0002-0000-0100-00000D000000}"/>
    <dataValidation allowBlank="1" showInputMessage="1" showErrorMessage="1" prompt="此工作表的标题位于此单元格中。按“是和否”分类的 RSVP 详情图表位于下方单元格中" sqref="D2:L2" xr:uid="{00000000-0002-0000-0100-00000E000000}"/>
    <dataValidation allowBlank="1" showInputMessage="1" showErrorMessage="1" prompt="显示就 RSVP 回复“否”的宾客类型的簇状条形图位于右侧的单元格中" sqref="D8" xr:uid="{00000000-0002-0000-0100-00000F000000}"/>
    <dataValidation allowBlank="1" showInputMessage="1" showErrorMessage="1" prompt="显示就 RSVP 回复“是”的宾客类型的簇状条形图位于右侧的单元格中" sqref="D3" xr:uid="{00000000-0002-0000-0100-000010000000}"/>
  </dataValidations>
  <hyperlinks>
    <hyperlink ref="D1:E1" location="'RSVP 跟踪表'!A1" tooltip="Select to navigate to RSVP Tracker worksheet" display="RSVP TRACKER" xr:uid="{00000000-0004-0000-0100-000000000000}"/>
  </hyperlink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回复跟踪表</vt:lpstr>
      <vt:lpstr>回复汇总</vt:lpstr>
      <vt:lpstr>回复跟踪表!Print_Titles</vt:lpstr>
      <vt:lpstr>RSVP</vt:lpstr>
      <vt:lpstr>RSVP_总数</vt:lpstr>
      <vt:lpstr>列标题区域1..B3.1</vt:lpstr>
      <vt:lpstr>列标题区域1..B3.2</vt:lpstr>
      <vt:lpstr>列标题区域2..B5.1</vt:lpstr>
      <vt:lpstr>列标题区域2..B5.2</vt:lpstr>
      <vt:lpstr>列标题区域3..B7.1</vt:lpstr>
      <vt:lpstr>列标题区域3..B7.2</vt:lpstr>
      <vt:lpstr>列标题区域4..B9.1</vt:lpstr>
      <vt:lpstr>列标题区域4..B9.2</vt:lpstr>
      <vt:lpstr>列标题区域5..B11.1</vt:lpstr>
      <vt:lpstr>列标题区域5..B11.2</vt:lpstr>
      <vt:lpstr>列标题区域6..O15.2</vt:lpstr>
      <vt:lpstr>婚礼日期</vt:lpstr>
      <vt:lpstr>已发送总数</vt:lpstr>
      <vt:lpstr>标题1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2018-02-18T20:11:38Z</dcterms:created>
  <dcterms:modified xsi:type="dcterms:W3CDTF">2018-09-27T03:36:47Z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