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3_ncr:1_{A833FFBE-9051-479F-A481-46AA66D8A0FC}" xr6:coauthVersionLast="43" xr6:coauthVersionMax="43" xr10:uidLastSave="{00000000-0000-0000-0000-000000000000}"/>
  <bookViews>
    <workbookView xWindow="-120" yWindow="-120" windowWidth="28920" windowHeight="16110" tabRatio="685" xr2:uid="{00000000-000D-0000-FFFF-FFFF00000000}"/>
  </bookViews>
  <sheets>
    <sheet name="每月预算报表" sheetId="4" r:id="rId1"/>
    <sheet name="每月支出" sheetId="1" r:id="rId2"/>
    <sheet name="其他数据" sheetId="5" r:id="rId3"/>
  </sheets>
  <definedNames>
    <definedName name="BudgetCategory">BudgetCategoryLookup[预算类别查找]</definedName>
    <definedName name="_xlnm.Print_Titles" localSheetId="1">每月支出!$2:$2</definedName>
    <definedName name="切片器_类别">#N/A</definedName>
  </definedNames>
  <calcPr calcId="191029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/>
  <c r="D11" i="4"/>
  <c r="G4" i="4" s="1"/>
  <c r="G5" i="4" l="1"/>
  <c r="F62" i="1"/>
</calcChain>
</file>

<file path=xl/sharedStrings.xml><?xml version="1.0" encoding="utf-8"?>
<sst xmlns="http://schemas.openxmlformats.org/spreadsheetml/2006/main" count="197" uniqueCount="99">
  <si>
    <t>预算概览</t>
  </si>
  <si>
    <t>余额</t>
  </si>
  <si>
    <t>预计余额</t>
  </si>
  <si>
    <t xml:space="preserve">实际余额 </t>
  </si>
  <si>
    <t>差额</t>
  </si>
  <si>
    <t>收入</t>
  </si>
  <si>
    <t>实际</t>
  </si>
  <si>
    <t>预计</t>
  </si>
  <si>
    <t>（预计值减支出）</t>
  </si>
  <si>
    <t>（实际值减支出）</t>
  </si>
  <si>
    <t>（实际值减预计值）</t>
  </si>
  <si>
    <t>收入 1</t>
  </si>
  <si>
    <t>收入 2</t>
  </si>
  <si>
    <t>额外收入</t>
  </si>
  <si>
    <t>总收益</t>
  </si>
  <si>
    <t>支出</t>
  </si>
  <si>
    <t>预算摘要</t>
  </si>
  <si>
    <t>类别</t>
  </si>
  <si>
    <t>育儿</t>
  </si>
  <si>
    <t>娱乐</t>
  </si>
  <si>
    <t>食物</t>
  </si>
  <si>
    <t>礼品和捐赠</t>
  </si>
  <si>
    <t>住房</t>
  </si>
  <si>
    <t>保险</t>
  </si>
  <si>
    <t>贷款</t>
  </si>
  <si>
    <t>个人护理</t>
  </si>
  <si>
    <t>宠物</t>
  </si>
  <si>
    <t>存款或投资</t>
  </si>
  <si>
    <t>税费</t>
  </si>
  <si>
    <t>交通</t>
  </si>
  <si>
    <t>每月支出</t>
  </si>
  <si>
    <t>说明</t>
  </si>
  <si>
    <t>课外活动</t>
  </si>
  <si>
    <t>医疗</t>
  </si>
  <si>
    <t>学校用品</t>
  </si>
  <si>
    <t>学费</t>
  </si>
  <si>
    <t>音乐会</t>
  </si>
  <si>
    <t>现场戏剧表演</t>
  </si>
  <si>
    <t>电影</t>
  </si>
  <si>
    <t>音乐（CD、下载内容等）</t>
  </si>
  <si>
    <t>体育活动</t>
  </si>
  <si>
    <t>视频/DVD（购买）</t>
  </si>
  <si>
    <t>视频/DVD（租赁）</t>
  </si>
  <si>
    <t>外出就餐</t>
  </si>
  <si>
    <t>日用杂货</t>
  </si>
  <si>
    <t>捐赠 1</t>
  </si>
  <si>
    <t>捐赠 2</t>
  </si>
  <si>
    <t>礼品 1</t>
  </si>
  <si>
    <t>礼品 2</t>
  </si>
  <si>
    <t>有线电视/卫星电视费用</t>
  </si>
  <si>
    <t>电费</t>
  </si>
  <si>
    <t>燃气</t>
  </si>
  <si>
    <t>房屋清洁服务</t>
  </si>
  <si>
    <t>维护</t>
  </si>
  <si>
    <t>抵押贷款或租金</t>
  </si>
  <si>
    <t>天燃气/燃油</t>
  </si>
  <si>
    <t>联机/Internet 服务</t>
  </si>
  <si>
    <t>电话（移动）</t>
  </si>
  <si>
    <t>电话（住宅）</t>
  </si>
  <si>
    <t>日用品</t>
  </si>
  <si>
    <t>垃圾处理和回收</t>
  </si>
  <si>
    <t>用水和排污</t>
  </si>
  <si>
    <t>健康</t>
  </si>
  <si>
    <t>房屋</t>
  </si>
  <si>
    <t>人寿</t>
  </si>
  <si>
    <t>信用卡 1</t>
  </si>
  <si>
    <t>信用卡 2</t>
  </si>
  <si>
    <t>信用卡 3</t>
  </si>
  <si>
    <t>个人</t>
  </si>
  <si>
    <t>学生</t>
  </si>
  <si>
    <t>服装</t>
  </si>
  <si>
    <t>干洗</t>
  </si>
  <si>
    <t>美发/美甲</t>
  </si>
  <si>
    <t>健康俱乐部</t>
  </si>
  <si>
    <t>修饰</t>
  </si>
  <si>
    <t>玩具</t>
  </si>
  <si>
    <t>投资帐户</t>
  </si>
  <si>
    <t>养老金帐户</t>
  </si>
  <si>
    <t>国税</t>
  </si>
  <si>
    <t>本地</t>
  </si>
  <si>
    <t>省/市/自治区税</t>
  </si>
  <si>
    <t>公交/出租车费</t>
  </si>
  <si>
    <t>燃油</t>
  </si>
  <si>
    <t xml:space="preserve">牌照 </t>
  </si>
  <si>
    <t>停车费</t>
  </si>
  <si>
    <t>汽车还款</t>
  </si>
  <si>
    <t>总计</t>
  </si>
  <si>
    <t>预计成本</t>
  </si>
  <si>
    <t>实际成本</t>
  </si>
  <si>
    <t>实际成本概览</t>
  </si>
  <si>
    <t>“预算概览”图表的数据透视表</t>
  </si>
  <si>
    <t>预算明细类别的查找列表</t>
  </si>
  <si>
    <t>预算类别查找</t>
  </si>
  <si>
    <t>汇总</t>
    <phoneticPr fontId="1" type="noConversion"/>
  </si>
  <si>
    <t>费用</t>
  </si>
  <si>
    <t xml:space="preserve">预计成本 </t>
  </si>
  <si>
    <t xml:space="preserve">实际成本 </t>
  </si>
  <si>
    <t xml:space="preserve">差额 </t>
  </si>
  <si>
    <r>
      <t>右键单击下面的数据透视表，然后单击“</t>
    </r>
    <r>
      <rPr>
        <b/>
        <i/>
        <sz val="10"/>
        <color theme="1"/>
        <rFont val="Microsoft YaHei UI"/>
        <family val="2"/>
        <charset val="134"/>
      </rPr>
      <t>刷新</t>
    </r>
    <r>
      <rPr>
        <i/>
        <sz val="10"/>
        <color theme="1"/>
        <rFont val="Microsoft YaHei UI"/>
        <family val="2"/>
        <charset val="134"/>
      </rPr>
      <t>”以更新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</si>
</sst>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&quot;$&quot;#,##0_);\(&quot;$&quot;#,##0\)"/>
    <numFmt numFmtId="177" formatCode="&quot;$&quot;#,##0_);[Red]\(&quot;$&quot;#,##0\)"/>
    <numFmt numFmtId="178" formatCode="_(* #,##0_);_(* \(#,##0\);_(* &quot;-&quot;_);_(@_)"/>
    <numFmt numFmtId="179" formatCode="_(* #,##0.00_);_(* \(#,##0.00\);_(* &quot;-&quot;??_);_(@_)"/>
    <numFmt numFmtId="180" formatCode="&quot;¥&quot;#,##0_);[Red]\(&quot;¥&quot;#,##0\)"/>
    <numFmt numFmtId="181" formatCode="&quot;¥&quot;#,##0_);\(&quot;¥&quot;#,##0\)"/>
  </numFmts>
  <fonts count="27" x14ac:knownFonts="1">
    <font>
      <sz val="10"/>
      <color theme="1"/>
      <name val="Microsoft YaHei UI"/>
      <family val="2"/>
      <charset val="134"/>
    </font>
    <font>
      <sz val="9"/>
      <name val="Franklin Gothic Book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30"/>
      <color theme="3"/>
      <name val="Microsoft YaHei UI"/>
      <family val="2"/>
      <charset val="134"/>
    </font>
    <font>
      <b/>
      <sz val="18"/>
      <color theme="4"/>
      <name val="Microsoft YaHei UI"/>
      <family val="2"/>
      <charset val="134"/>
    </font>
    <font>
      <i/>
      <sz val="10"/>
      <color theme="1"/>
      <name val="Microsoft YaHei UI"/>
      <family val="2"/>
      <charset val="134"/>
    </font>
    <font>
      <b/>
      <i/>
      <sz val="10"/>
      <color theme="1"/>
      <name val="Microsoft YaHei UI"/>
      <family val="2"/>
      <charset val="134"/>
    </font>
    <font>
      <b/>
      <sz val="10"/>
      <color theme="3"/>
      <name val="Microsoft YaHei UI"/>
      <family val="2"/>
      <charset val="134"/>
    </font>
    <font>
      <b/>
      <sz val="10"/>
      <color theme="4"/>
      <name val="Microsoft YaHei UI"/>
      <family val="2"/>
      <charset val="134"/>
    </font>
    <font>
      <sz val="10"/>
      <color theme="3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12" applyNumberFormat="0" applyAlignment="0" applyProtection="0"/>
    <xf numFmtId="0" fontId="17" fillId="7" borderId="13" applyNumberFormat="0" applyAlignment="0" applyProtection="0"/>
    <xf numFmtId="0" fontId="15" fillId="7" borderId="12" applyNumberFormat="0" applyAlignment="0" applyProtection="0"/>
    <xf numFmtId="0" fontId="19" fillId="0" borderId="14" applyNumberFormat="0" applyFill="0" applyAlignment="0" applyProtection="0"/>
    <xf numFmtId="0" fontId="10" fillId="8" borderId="15" applyNumberFormat="0" applyAlignment="0" applyProtection="0"/>
    <xf numFmtId="0" fontId="14" fillId="0" borderId="0" applyNumberFormat="0" applyFill="0" applyBorder="0" applyAlignment="0" applyProtection="0"/>
    <xf numFmtId="0" fontId="3" fillId="9" borderId="16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0">
    <xf numFmtId="0" fontId="0" fillId="0" borderId="0" xfId="0"/>
    <xf numFmtId="0" fontId="0" fillId="0" borderId="0" xfId="0" applyFont="1" applyFill="1" applyBorder="1"/>
    <xf numFmtId="0" fontId="20" fillId="2" borderId="1" xfId="1" applyFont="1" applyFill="1" applyBorder="1" applyAlignment="1">
      <alignment horizontal="left" vertical="center" indent="2"/>
    </xf>
    <xf numFmtId="0" fontId="21" fillId="2" borderId="0" xfId="2" applyFont="1" applyFill="1" applyBorder="1" applyAlignment="1">
      <alignment horizontal="left" vertical="center" indent="2"/>
    </xf>
    <xf numFmtId="0" fontId="21" fillId="2" borderId="5" xfId="2" applyFont="1" applyFill="1" applyBorder="1" applyAlignment="1">
      <alignment horizontal="left" vertical="center" indent="2"/>
    </xf>
    <xf numFmtId="0" fontId="21" fillId="2" borderId="5" xfId="2" applyFont="1" applyFill="1" applyBorder="1" applyAlignment="1">
      <alignment vertical="center"/>
    </xf>
    <xf numFmtId="0" fontId="22" fillId="0" borderId="9" xfId="0" applyFont="1" applyBorder="1" applyAlignment="1">
      <alignment horizontal="left" vertical="center" indent="2"/>
    </xf>
    <xf numFmtId="0" fontId="25" fillId="2" borderId="0" xfId="0" applyFont="1" applyFill="1" applyBorder="1"/>
    <xf numFmtId="180" fontId="25" fillId="2" borderId="0" xfId="0" applyNumberFormat="1" applyFont="1" applyFill="1" applyBorder="1"/>
    <xf numFmtId="0" fontId="26" fillId="2" borderId="1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left" vertical="center"/>
    </xf>
    <xf numFmtId="181" fontId="0" fillId="0" borderId="0" xfId="0" applyNumberFormat="1" applyFont="1" applyFill="1" applyBorder="1"/>
    <xf numFmtId="180" fontId="0" fillId="0" borderId="0" xfId="0" applyNumberFormat="1" applyFont="1" applyFill="1" applyBorder="1"/>
    <xf numFmtId="0" fontId="22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0" fillId="2" borderId="1" xfId="0" applyFont="1" applyFill="1" applyBorder="1"/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2" applyFont="1" applyFill="1" applyAlignment="1">
      <alignment textRotation="90"/>
    </xf>
    <xf numFmtId="0" fontId="0" fillId="2" borderId="0" xfId="0" applyFont="1" applyFill="1" applyBorder="1"/>
    <xf numFmtId="0" fontId="0" fillId="2" borderId="5" xfId="0" applyFont="1" applyFill="1" applyBorder="1"/>
    <xf numFmtId="0" fontId="6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indent="2"/>
    </xf>
    <xf numFmtId="0" fontId="0" fillId="2" borderId="0" xfId="0" applyFont="1" applyFill="1" applyAlignment="1">
      <alignment horizontal="left" indent="8"/>
    </xf>
    <xf numFmtId="180" fontId="0" fillId="2" borderId="0" xfId="0" applyNumberFormat="1" applyFont="1" applyFill="1" applyBorder="1"/>
    <xf numFmtId="0" fontId="0" fillId="2" borderId="0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/>
    <xf numFmtId="0" fontId="0" fillId="2" borderId="5" xfId="0" applyNumberFormat="1" applyFont="1" applyFill="1" applyBorder="1"/>
    <xf numFmtId="0" fontId="7" fillId="2" borderId="6" xfId="2" applyNumberFormat="1" applyFont="1" applyFill="1" applyBorder="1" applyAlignment="1">
      <alignment vertical="center" textRotation="90"/>
    </xf>
    <xf numFmtId="0" fontId="6" fillId="2" borderId="9" xfId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vertical="center" textRotation="90"/>
    </xf>
    <xf numFmtId="0" fontId="7" fillId="2" borderId="0" xfId="2" applyFont="1" applyFill="1" applyBorder="1" applyAlignment="1">
      <alignment vertical="center"/>
    </xf>
    <xf numFmtId="0" fontId="7" fillId="2" borderId="3" xfId="2" applyNumberFormat="1" applyFont="1" applyFill="1" applyBorder="1" applyAlignment="1">
      <alignment vertical="center" textRotation="90"/>
    </xf>
    <xf numFmtId="0" fontId="0" fillId="2" borderId="1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0" fillId="2" borderId="2" xfId="0" applyNumberFormat="1" applyFont="1" applyFill="1" applyBorder="1"/>
    <xf numFmtId="0" fontId="6" fillId="2" borderId="3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0" fillId="2" borderId="0" xfId="0" applyNumberFormat="1" applyFont="1" applyFill="1"/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0" borderId="0" xfId="0" applyNumberFormat="1" applyFont="1"/>
    <xf numFmtId="0" fontId="0" fillId="0" borderId="9" xfId="0" applyFont="1" applyBorder="1"/>
    <xf numFmtId="181" fontId="0" fillId="0" borderId="0" xfId="0" applyNumberFormat="1" applyFont="1"/>
    <xf numFmtId="0" fontId="0" fillId="0" borderId="0" xfId="0" pivotButton="1" applyFont="1"/>
    <xf numFmtId="0" fontId="0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181" fontId="0" fillId="0" borderId="0" xfId="0" applyNumberFormat="1"/>
    <xf numFmtId="0" fontId="24" fillId="2" borderId="0" xfId="0" applyFont="1" applyFill="1" applyBorder="1" applyAlignment="1">
      <alignment horizontal="left" vertical="center" indent="2"/>
    </xf>
    <xf numFmtId="0" fontId="24" fillId="2" borderId="7" xfId="0" applyFont="1" applyFill="1" applyBorder="1" applyAlignment="1">
      <alignment horizontal="left" vertical="center" indent="2"/>
    </xf>
    <xf numFmtId="5" fontId="0" fillId="2" borderId="0" xfId="0" applyNumberFormat="1" applyFont="1" applyFill="1" applyBorder="1" applyAlignment="1">
      <alignment vertical="center"/>
    </xf>
    <xf numFmtId="0" fontId="24" fillId="2" borderId="4" xfId="0" applyFont="1" applyFill="1" applyBorder="1" applyAlignment="1">
      <alignment horizontal="left" vertical="center" indent="2"/>
    </xf>
    <xf numFmtId="5" fontId="0" fillId="2" borderId="5" xfId="0" applyNumberFormat="1" applyFont="1" applyFill="1" applyBorder="1" applyAlignment="1">
      <alignment vertical="center"/>
    </xf>
    <xf numFmtId="0" fontId="24" fillId="2" borderId="5" xfId="0" applyFont="1" applyFill="1" applyBorder="1" applyAlignment="1">
      <alignment horizontal="left" vertical="center" wrapText="1" indent="2"/>
    </xf>
    <xf numFmtId="0" fontId="24" fillId="2" borderId="0" xfId="0" applyFont="1" applyFill="1" applyBorder="1" applyAlignment="1">
      <alignment horizontal="left" vertical="center" wrapText="1" indent="2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7" builtinId="5" customBuiltin="1"/>
    <cellStyle name="标题" xfId="1" builtinId="15" customBuiltin="1"/>
    <cellStyle name="标题 1" xfId="2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5" builtinId="4" customBuiltin="1"/>
    <cellStyle name="货币[0]" xfId="6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3" builtinId="3" customBuiltin="1"/>
    <cellStyle name="千位分隔[0]" xfId="4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44">
    <dxf>
      <font>
        <b val="0"/>
        <i/>
        <sz val="10"/>
        <color theme="3"/>
        <name val="Microsoft YaHei UI"/>
        <family val="2"/>
        <charset val="134"/>
        <scheme val="none"/>
      </font>
      <border>
        <vertical/>
        <horizontal/>
      </border>
    </dxf>
    <dxf>
      <font>
        <color theme="1"/>
        <name val="Microsoft YaHei UI"/>
        <family val="2"/>
        <charset val="134"/>
      </font>
      <border>
        <vertical/>
        <horizontal/>
      </border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&quot;¥&quot;#,##0_);[Red]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1" formatCode="&quot;¥&quot;#,##0_);\(&quot;¥&quot;#,##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1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1" formatCode="&quot;¥&quot;#,##0_);\(&quot;¥&quot;#,##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1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1" formatCode="&quot;¥&quot;#,##0_);\(&quot;¥&quot;#,##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1" formatCode="&quot;¥&quot;#,##0_);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4" defaultTableStyle="TableStyleMedium2" defaultPivotStyle="PivotStyleLight16">
    <tableStyle name="家庭预算" pivot="0" table="0" count="2" xr9:uid="{00000000-0011-0000-FFFF-FFFF00000000}">
      <tableStyleElement type="wholeTable" dxfId="43"/>
      <tableStyleElement type="headerRow" dxfId="42"/>
    </tableStyle>
    <tableStyle name="家庭预算 " pivot="0" table="0" count="10" xr9:uid="{9DC0CB91-C962-4583-91B6-AB2D9FCBCA8D}">
      <tableStyleElement type="wholeTable" dxfId="1"/>
      <tableStyleElement type="headerRow" dxfId="0"/>
    </tableStyle>
    <tableStyle name="家庭预算数据透视表" table="0" count="5" xr9:uid="{00000000-0011-0000-FFFF-FFFF01000000}">
      <tableStyleElement type="wholeTable" dxfId="41"/>
      <tableStyleElement type="headerRow" dxfId="40"/>
      <tableStyleElement type="totalRow" dxfId="39"/>
      <tableStyleElement type="firstRowStripe" dxfId="38"/>
      <tableStyleElement type="pageFieldLabels" dxfId="37"/>
    </tableStyle>
    <tableStyle name="家庭预算表格样式" pivot="0" count="4" xr9:uid="{00000000-0011-0000-FFFF-FFFF02000000}">
      <tableStyleElement type="wholeTable" dxfId="36"/>
      <tableStyleElement type="headerRow" dxfId="35"/>
      <tableStyleElement type="totalRow" dxfId="34"/>
      <tableStyleElement type="firstRowStripe" dxfId="33"/>
    </tableStyle>
  </tableStyles>
  <extLst>
    <ext xmlns:x14="http://schemas.microsoft.com/office/spreadsheetml/2009/9/main" uri="{46F421CA-312F-682f-3DD2-61675219B42D}">
      <x14:dxfs count="24">
        <dxf>
          <font>
            <color theme="0" tint="-0.34998626667073579"/>
            <name val="Microsoft YaHei UI"/>
            <family val="2"/>
            <charset val="134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  <name val="Microsoft YaHei UI"/>
            <family val="2"/>
            <charset val="134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  <name val="Microsoft YaHei UI"/>
            <family val="2"/>
            <charset val="134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  <name val="Microsoft YaHei UI"/>
            <family val="2"/>
            <charset val="134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家庭预算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[Office_34484633_TF02601457.xltx]其他数据!预算摘要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zh-CN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Microsoft YaHei UI" panose="020B0503020204020204" pitchFamily="34" charset="-122"/>
                  <a:ea typeface="Microsoft YaHei UI" panose="020B0503020204020204" pitchFamily="34" charset="-122"/>
                </a:defRPr>
              </a:pPr>
              <a:endParaRPr lang="zh-CN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其他数据!$C$2</c:f>
              <c:strCache>
                <c:ptCount val="1"/>
                <c:pt idx="0">
                  <c:v>汇总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icrosoft YaHei UI" panose="020B0503020204020204" pitchFamily="34" charset="-122"/>
                    <a:ea typeface="Microsoft YaHei UI" panose="020B0503020204020204" pitchFamily="34" charset="-122"/>
                  </a:defRPr>
                </a:pPr>
                <a:endParaRPr lang="zh-CN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其他数据!$B$3:$B$15</c:f>
              <c:strCache>
                <c:ptCount val="12"/>
                <c:pt idx="0">
                  <c:v>保险</c:v>
                </c:pt>
                <c:pt idx="1">
                  <c:v>宠物</c:v>
                </c:pt>
                <c:pt idx="2">
                  <c:v>存款或投资</c:v>
                </c:pt>
                <c:pt idx="3">
                  <c:v>贷款</c:v>
                </c:pt>
                <c:pt idx="4">
                  <c:v>个人护理</c:v>
                </c:pt>
                <c:pt idx="5">
                  <c:v>交通</c:v>
                </c:pt>
                <c:pt idx="6">
                  <c:v>礼品和捐赠</c:v>
                </c:pt>
                <c:pt idx="7">
                  <c:v>食物</c:v>
                </c:pt>
                <c:pt idx="8">
                  <c:v>税费</c:v>
                </c:pt>
                <c:pt idx="9">
                  <c:v>娱乐</c:v>
                </c:pt>
                <c:pt idx="10">
                  <c:v>育儿</c:v>
                </c:pt>
                <c:pt idx="11">
                  <c:v>住房</c:v>
                </c:pt>
              </c:strCache>
            </c:strRef>
          </c:cat>
          <c:val>
            <c:numRef>
              <c:f>其他数据!$C$3:$C$15</c:f>
              <c:numCache>
                <c:formatCode>General</c:formatCode>
                <c:ptCount val="12"/>
                <c:pt idx="0">
                  <c:v>900</c:v>
                </c:pt>
                <c:pt idx="1">
                  <c:v>100</c:v>
                </c:pt>
                <c:pt idx="2">
                  <c:v>200</c:v>
                </c:pt>
                <c:pt idx="3">
                  <c:v>200</c:v>
                </c:pt>
                <c:pt idx="4">
                  <c:v>140</c:v>
                </c:pt>
                <c:pt idx="5">
                  <c:v>1375</c:v>
                </c:pt>
                <c:pt idx="6">
                  <c:v>125</c:v>
                </c:pt>
                <c:pt idx="7">
                  <c:v>1320</c:v>
                </c:pt>
                <c:pt idx="8">
                  <c:v>300</c:v>
                </c:pt>
                <c:pt idx="9">
                  <c:v>358</c:v>
                </c:pt>
                <c:pt idx="10">
                  <c:v>140</c:v>
                </c:pt>
                <c:pt idx="11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542-AC54-BFE9F8EA10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&#27599;&#26376;&#25903;&#20986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7599;&#26376;&#39044;&#31639;&#25253;&#3492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输入支出" descr="“输入支出”按钮&#10;&#10;&quot;&quot;">
          <a:hlinkClick xmlns:r="http://schemas.openxmlformats.org/officeDocument/2006/relationships" r:id="rId1" tooltip="单击以查看或输入支出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zh-cn" sz="110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输入支出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预算概览" descr="按类别显示支出百分比的饼图" title="Budget Overview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页面分隔线" title="Page Divi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885823</xdr:colOff>
      <xdr:row>0</xdr:row>
      <xdr:rowOff>85725</xdr:rowOff>
    </xdr:from>
    <xdr:to>
      <xdr:col>13</xdr:col>
      <xdr:colOff>1047732</xdr:colOff>
      <xdr:row>0</xdr:row>
      <xdr:rowOff>533400</xdr:rowOff>
    </xdr:to>
    <xdr:grpSp>
      <xdr:nvGrpSpPr>
        <xdr:cNvPr id="1027" name="小麦" descr="单根色彩柔和的麦秆图像" title="Page art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945156" y="85725"/>
          <a:ext cx="2585493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任意多边形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任意多边形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任意多边形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任意多边形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任意多边形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任意多边形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任意多边形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任意多边形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任意多边形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任意多边形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任意多边形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任意多边形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任意多边形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任意多边形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任意多边形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任意多边形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任意多边形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任意多边形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任意多边形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任意多边形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任意多边形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任意多边形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任意多边形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任意多边形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任意多边形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任意多边形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任意多边形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任意多边形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任意多边形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任意多边形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任意多边形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任意多边形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任意多边形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任意多边形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任意多边形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任意多边形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任意多边形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任意多边形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任意多边形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任意多边形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任意多边形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红三叶草" descr="色彩柔和的红三叶草图像。" title="Page art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38358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任意多边形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任意多边形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任意多边形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任意多边形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任意多边形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任意多边形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任意多边形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任意多边形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任意多边形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任意多边形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任意多边形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任意多边形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任意多边形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任意多边形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任意多边形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任意多边形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任意多边形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任意多边形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任意多边形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任意多边形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任意多边形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任意多边形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任意多边形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任意多边形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任意多边形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任意多边形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任意多边形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任意多边形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任意多边形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任意多边形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任意多边形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任意多边形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任意多边形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任意多边形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任意多边形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任意多边形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任意多边形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任意多边形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任意多边形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任意多边形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任意多边形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任意多边形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任意多边形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任意多边形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任意多边形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任意多边形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任意多边形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任意多边形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任意多边形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任意多边形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任意多边形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任意多边形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任意多边形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任意多边形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任意多边形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任意多边形(F)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任意多边形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任意多边形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任意多边形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任意多边形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任意多边形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任意多边形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任意多边形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任意多边形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任意多边形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任意多边形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任意多边形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任意多边形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任意多边形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任意多边形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任意多边形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任意多边形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64564</xdr:colOff>
      <xdr:row>1</xdr:row>
      <xdr:rowOff>89957</xdr:rowOff>
    </xdr:from>
    <xdr:to>
      <xdr:col>13</xdr:col>
      <xdr:colOff>1071656</xdr:colOff>
      <xdr:row>6</xdr:row>
      <xdr:rowOff>84773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按住 Ctrl 键选择多个类别" descr="类别切片器&#10;&#10;单击切片器中的物品，用于按所选类别筛选以下数据透视表。若要选择多个类别，请按住 Ctrl 键。">
              <a:extLst>
                <a:ext uri="{FF2B5EF4-FFF2-40B4-BE49-F238E27FC236}">
                  <a16:creationId xmlns:a16="http://schemas.microsoft.com/office/drawing/2014/main" id="{E26C0C0F-582F-40FD-99D2-B3DA0E3F0A3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按住 Ctrl 键选择多个类别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93397" y="862540"/>
              <a:ext cx="6161176" cy="114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预算报表" descr="预算报表按钮&#10;&#10;&quot;&quot;">
          <a:hlinkClick xmlns:r="http://schemas.openxmlformats.org/officeDocument/2006/relationships" r:id="rId1" tooltip="单击以查看预算报表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zh-cn" sz="110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预算报表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0.64994826389" createdVersion="5" refreshedVersion="6" minRefreshableVersion="3" recordCount="59" xr:uid="{00000000-000A-0000-FFFF-FFFF04000000}">
  <cacheSource type="worksheet">
    <worksheetSource name="BudgetDetails"/>
  </cacheSource>
  <cacheFields count="6">
    <cacheField name="说明" numFmtId="0">
      <sharedItems count="56">
        <s v="课外活动"/>
        <s v="医疗"/>
        <s v="学校用品"/>
        <s v="学费"/>
        <s v="音乐会"/>
        <s v="现场戏剧表演"/>
        <s v="电影"/>
        <s v="音乐（CD、下载内容等）"/>
        <s v="体育活动"/>
        <s v="视频/DVD（购买）"/>
        <s v="视频/DVD（租赁）"/>
        <s v="外出就餐"/>
        <s v="日用杂货"/>
        <s v="捐赠 1"/>
        <s v="捐赠 2"/>
        <s v="礼品 1"/>
        <s v="礼品 2"/>
        <s v="有线电视/卫星电视费用"/>
        <s v="电费"/>
        <s v="燃气"/>
        <s v="房屋清洁服务"/>
        <s v="维护"/>
        <s v="抵押贷款或租金"/>
        <s v="天燃气/燃油"/>
        <s v="联机/Internet 服务"/>
        <s v="电话（移动）"/>
        <s v="电话（住宅）"/>
        <s v="日用品"/>
        <s v="垃圾处理和回收"/>
        <s v="用水和排污"/>
        <s v="健康"/>
        <s v="房屋"/>
        <s v="人寿"/>
        <s v="信用卡 1"/>
        <s v="信用卡 2"/>
        <s v="信用卡 3"/>
        <s v="个人"/>
        <s v="学生"/>
        <s v="服装"/>
        <s v="干洗"/>
        <s v="美发/美甲"/>
        <s v="健康俱乐部"/>
        <s v="食物"/>
        <s v="修饰"/>
        <s v="玩具"/>
        <s v="投资帐户"/>
        <s v="养老金帐户"/>
        <s v="国税"/>
        <s v="本地"/>
        <s v="省/市/自治区税"/>
        <s v="公交/出租车费"/>
        <s v="燃油"/>
        <s v="保险"/>
        <s v="牌照 "/>
        <s v="停车费"/>
        <s v="汽车还款"/>
      </sharedItems>
    </cacheField>
    <cacheField name="类别" numFmtId="0">
      <sharedItems count="12">
        <s v="育儿"/>
        <s v="娱乐"/>
        <s v="食物"/>
        <s v="礼品和捐赠"/>
        <s v="住房"/>
        <s v="保险"/>
        <s v="贷款"/>
        <s v="个人护理"/>
        <s v="宠物"/>
        <s v="存款或投资"/>
        <s v="税费"/>
        <s v="交通"/>
      </sharedItems>
    </cacheField>
    <cacheField name="预计成本" numFmtId="181">
      <sharedItems containsString="0" containsBlank="1" containsNumber="1" containsInteger="1" minValue="0" maxValue="1700"/>
    </cacheField>
    <cacheField name="实际成本" numFmtId="181">
      <sharedItems containsString="0" containsBlank="1" containsNumber="1" containsInteger="1" minValue="20" maxValue="1700"/>
    </cacheField>
    <cacheField name="差额" numFmtId="181">
      <sharedItems containsSemiMixedTypes="0" containsString="0" containsNumber="1" containsInteger="1" minValue="-200" maxValue="200"/>
    </cacheField>
    <cacheField name="实际成本概览" numFmtId="180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预算摘要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类别">
  <location ref="K9:N34" firstHeaderRow="0" firstDataRow="1" firstDataCol="1"/>
  <pivotFields count="6">
    <pivotField axis="axisRow" showAll="0" insertBlankRow="1">
      <items count="57">
        <item x="52"/>
        <item x="48"/>
        <item x="22"/>
        <item x="18"/>
        <item x="25"/>
        <item x="26"/>
        <item x="6"/>
        <item x="31"/>
        <item x="20"/>
        <item x="38"/>
        <item x="39"/>
        <item x="36"/>
        <item x="50"/>
        <item x="47"/>
        <item x="30"/>
        <item x="41"/>
        <item x="13"/>
        <item x="14"/>
        <item x="0"/>
        <item x="28"/>
        <item x="15"/>
        <item x="16"/>
        <item x="24"/>
        <item x="40"/>
        <item x="53"/>
        <item x="55"/>
        <item x="19"/>
        <item x="51"/>
        <item x="32"/>
        <item x="27"/>
        <item x="12"/>
        <item x="49"/>
        <item x="42"/>
        <item x="9"/>
        <item x="10"/>
        <item x="8"/>
        <item x="23"/>
        <item x="54"/>
        <item x="45"/>
        <item x="11"/>
        <item x="44"/>
        <item x="21"/>
        <item x="5"/>
        <item x="33"/>
        <item x="34"/>
        <item x="35"/>
        <item x="43"/>
        <item x="3"/>
        <item x="37"/>
        <item x="2"/>
        <item x="46"/>
        <item x="1"/>
        <item x="7"/>
        <item x="4"/>
        <item x="29"/>
        <item x="17"/>
        <item t="default"/>
      </items>
    </pivotField>
    <pivotField axis="axisRow" showAll="0" insertBlankRow="1">
      <items count="13">
        <item sd="0" x="5"/>
        <item sd="0" x="8"/>
        <item sd="0" x="9"/>
        <item sd="0" x="6"/>
        <item sd="0" x="7"/>
        <item sd="0" x="11"/>
        <item sd="0" x="3"/>
        <item sd="0" x="2"/>
        <item sd="0" x="10"/>
        <item sd="0" x="1"/>
        <item sd="0" x="0"/>
        <item sd="0" x="4"/>
        <item t="default" sd="0"/>
      </items>
    </pivotField>
    <pivotField dataField="1" showAll="0"/>
    <pivotField dataField="1" showAll="0"/>
    <pivotField dataField="1" numFmtId="176" showAll="0"/>
    <pivotField numFmtId="177"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预计成本 " fld="2" baseField="0" baseItem="51" numFmtId="181"/>
    <dataField name="实际成本 " fld="3" baseField="0" baseItem="51" numFmtId="181"/>
    <dataField name="差额 " fld="4" baseField="0" baseItem="51" numFmtId="181"/>
  </dataFields>
  <pivotTableStyleInfo name="家庭预算数据透视表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“预算详细信息”工作表中列出的所有支出的预计成本、实际成本和差额汇总。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预算摘要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类别">
  <location ref="B2:C15" firstHeaderRow="1" firstDataRow="1" firstDataCol="1"/>
  <pivotFields count="6">
    <pivotField showAll="0"/>
    <pivotField axis="axisRow" showAll="0">
      <items count="13">
        <item x="5"/>
        <item x="8"/>
        <item x="9"/>
        <item x="6"/>
        <item x="7"/>
        <item x="11"/>
        <item x="3"/>
        <item x="2"/>
        <item x="10"/>
        <item x="1"/>
        <item x="0"/>
        <item x="4"/>
        <item t="default"/>
      </items>
    </pivotField>
    <pivotField showAll="0"/>
    <pivotField dataField="1" showAll="0"/>
    <pivotField numFmtId="176" showAll="0"/>
    <pivotField numFmtId="177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费用" fld="3" baseField="1" baseItem="3"/>
  </dataFields>
  <formats count="6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家庭预算数据透视表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“预算详细信息”表上按类别列出的所有实际成本汇总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类别" xr10:uid="{F2183053-3722-4BE3-AF10-2D5D543C111B}" sourceName="类别">
  <pivotTables>
    <pivotTable tabId="4" name="预算摘要"/>
  </pivotTables>
  <data>
    <tabular pivotCacheId="2">
      <items count="12">
        <i x="5" s="1"/>
        <i x="8" s="1"/>
        <i x="9" s="1"/>
        <i x="6" s="1"/>
        <i x="7" s="1"/>
        <i x="11" s="1"/>
        <i x="3" s="1"/>
        <i x="2" s="1"/>
        <i x="10" s="1"/>
        <i x="1" s="1"/>
        <i x="0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按住 Ctrl 键选择多个类别" xr10:uid="{8B579439-C87F-4869-A29A-6A25A4039691}" cache="切片器_类别" caption="类别" columnCount="4" style="家庭预算 " rowHeight="2268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Details" displayName="BudgetDetails" ref="B2:G62" totalsRowCount="1" headerRowDxfId="31" dataDxfId="30" totalsRowDxfId="29">
  <autoFilter ref="B2:G61" xr:uid="{00000000-0009-0000-0100-000001000000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说明" totalsRowLabel="汇总" dataDxfId="28" totalsRowDxfId="27"/>
    <tableColumn id="1" xr3:uid="{00000000-0010-0000-0000-000001000000}" name="类别" dataDxfId="26" totalsRowDxfId="25"/>
    <tableColumn id="3" xr3:uid="{00000000-0010-0000-0000-000003000000}" name="预计成本" totalsRowFunction="sum" dataDxfId="24" totalsRowDxfId="23"/>
    <tableColumn id="4" xr3:uid="{00000000-0010-0000-0000-000004000000}" name="实际成本" totalsRowFunction="sum" dataDxfId="22" totalsRowDxfId="21"/>
    <tableColumn id="5" xr3:uid="{00000000-0010-0000-0000-000005000000}" name="差额" totalsRowFunction="sum" dataDxfId="20" totalsRowDxfId="19">
      <calculatedColumnFormula>BudgetDetails[[#This Row],[预计成本]]-BudgetDetails[[#This Row],[实际成本]]</calculatedColumnFormula>
    </tableColumn>
    <tableColumn id="6" xr3:uid="{00000000-0010-0000-0000-000006000000}" name="实际成本概览" dataDxfId="18" totalsRowDxfId="17">
      <calculatedColumnFormula>BudgetDetails[[#This Row],[实际成本]]</calculatedColumnFormula>
    </tableColumn>
  </tableColumns>
  <tableStyleInfo name="家庭预算表格样式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按类别列出的每月支出列表。包括预计和实际成本，并计算差额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udgetCategoryLookup" displayName="BudgetCategoryLookup" ref="E2:E14" totalsRowShown="0" headerRowDxfId="10" dataDxfId="9">
  <autoFilter ref="E2:E14" xr:uid="{00000000-0009-0000-0100-000002000000}"/>
  <sortState xmlns:xlrd2="http://schemas.microsoft.com/office/spreadsheetml/2017/richdata2" ref="E2:E13">
    <sortCondition ref="E1:E13"/>
  </sortState>
  <tableColumns count="1">
    <tableColumn id="1" xr3:uid="{00000000-0010-0000-0100-000001000000}" name="预算类别查找" dataDxfId="8"/>
  </tableColumns>
  <tableStyleInfo name="家庭预算表格样式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“预算详细信息”表“类别”下拉列表中可用的类别列表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tabSelected="1" zoomScale="90" zoomScaleNormal="90" workbookViewId="0"/>
  </sheetViews>
  <sheetFormatPr defaultColWidth="9" defaultRowHeight="16.5" x14ac:dyDescent="0.35"/>
  <cols>
    <col min="1" max="1" width="2" style="17" customWidth="1"/>
    <col min="2" max="2" width="19.5" style="17" customWidth="1"/>
    <col min="3" max="3" width="14.25" style="17" customWidth="1"/>
    <col min="4" max="4" width="11.5" style="17" customWidth="1"/>
    <col min="5" max="5" width="2" style="42" customWidth="1"/>
    <col min="6" max="6" width="15.5" style="17" customWidth="1"/>
    <col min="7" max="7" width="11.75" style="17" customWidth="1"/>
    <col min="8" max="8" width="4" style="17" customWidth="1"/>
    <col min="9" max="9" width="2.5" style="17" customWidth="1"/>
    <col min="10" max="10" width="11.75" style="17" customWidth="1"/>
    <col min="11" max="11" width="24" style="17" customWidth="1"/>
    <col min="12" max="12" width="15.25" style="17" customWidth="1"/>
    <col min="13" max="13" width="16.5" style="17" customWidth="1"/>
    <col min="14" max="14" width="14.625" style="17" customWidth="1"/>
    <col min="15" max="15" width="0.875" style="17" customWidth="1"/>
    <col min="16" max="16" width="8.625" style="16" customWidth="1"/>
    <col min="17" max="16384" width="9" style="17"/>
  </cols>
  <sheetData>
    <row r="1" spans="1:15" ht="60.75" customHeight="1" x14ac:dyDescent="0.35">
      <c r="B1" s="2" t="s">
        <v>0</v>
      </c>
      <c r="C1" s="18"/>
      <c r="D1" s="18"/>
      <c r="E1" s="18"/>
      <c r="F1" s="19"/>
      <c r="G1" s="19"/>
      <c r="H1" s="19"/>
      <c r="I1" s="20"/>
      <c r="J1" s="2" t="s">
        <v>16</v>
      </c>
      <c r="K1" s="2"/>
      <c r="L1" s="2"/>
      <c r="M1" s="2"/>
      <c r="N1" s="2"/>
    </row>
    <row r="2" spans="1:15" ht="30.75" customHeight="1" x14ac:dyDescent="0.35">
      <c r="A2" s="21"/>
      <c r="B2" s="3" t="s">
        <v>1</v>
      </c>
      <c r="D2" s="22"/>
      <c r="E2" s="23"/>
      <c r="H2" s="22"/>
      <c r="K2" s="24"/>
      <c r="L2" s="24"/>
      <c r="M2" s="24"/>
      <c r="N2" s="24"/>
    </row>
    <row r="3" spans="1:15" ht="15" customHeight="1" x14ac:dyDescent="0.35">
      <c r="A3" s="21"/>
      <c r="B3" s="25" t="s">
        <v>2</v>
      </c>
      <c r="C3" s="26" t="s">
        <v>8</v>
      </c>
      <c r="E3" s="22"/>
      <c r="G3" s="27">
        <f>D17-SUM(BudgetDetails[预计成本])</f>
        <v>1585</v>
      </c>
      <c r="H3" s="22"/>
      <c r="K3" s="24"/>
      <c r="L3" s="24"/>
      <c r="M3" s="24"/>
      <c r="N3" s="24"/>
    </row>
    <row r="4" spans="1:15" ht="15" customHeight="1" x14ac:dyDescent="0.35">
      <c r="A4" s="21"/>
      <c r="B4" s="25" t="s">
        <v>3</v>
      </c>
      <c r="C4" s="26" t="s">
        <v>9</v>
      </c>
      <c r="E4" s="22"/>
      <c r="G4" s="27">
        <f>D11-SUM(BudgetDetails[实际成本])</f>
        <v>1740</v>
      </c>
      <c r="H4" s="22"/>
      <c r="K4" s="24"/>
      <c r="L4" s="24"/>
      <c r="M4" s="24"/>
      <c r="N4" s="24"/>
    </row>
    <row r="5" spans="1:15" ht="15" customHeight="1" x14ac:dyDescent="0.35">
      <c r="B5" s="25" t="s">
        <v>4</v>
      </c>
      <c r="C5" s="26" t="s">
        <v>10</v>
      </c>
      <c r="E5" s="22"/>
      <c r="G5" s="27">
        <f>G4-G3</f>
        <v>155</v>
      </c>
      <c r="H5" s="28"/>
      <c r="K5" s="24"/>
      <c r="L5" s="24"/>
      <c r="M5" s="24"/>
      <c r="N5" s="24"/>
    </row>
    <row r="6" spans="1:15" ht="15" customHeight="1" x14ac:dyDescent="0.35">
      <c r="B6" s="29"/>
      <c r="C6" s="18"/>
      <c r="D6" s="30"/>
      <c r="E6" s="18"/>
      <c r="F6" s="18"/>
      <c r="G6" s="18"/>
      <c r="H6" s="30"/>
      <c r="K6" s="24"/>
      <c r="L6" s="24"/>
      <c r="M6" s="24"/>
      <c r="N6" s="24"/>
    </row>
    <row r="7" spans="1:15" ht="30" customHeight="1" x14ac:dyDescent="0.35">
      <c r="A7" s="22"/>
      <c r="B7" s="4" t="s">
        <v>5</v>
      </c>
      <c r="C7" s="23"/>
      <c r="D7" s="31"/>
      <c r="E7" s="32"/>
      <c r="F7" s="4" t="s">
        <v>15</v>
      </c>
      <c r="G7" s="5"/>
      <c r="H7" s="23"/>
      <c r="J7" s="6" t="s">
        <v>98</v>
      </c>
      <c r="K7" s="33"/>
      <c r="L7" s="33"/>
      <c r="M7" s="33"/>
      <c r="N7" s="33"/>
    </row>
    <row r="8" spans="1:15" ht="15" customHeight="1" x14ac:dyDescent="0.35">
      <c r="A8" s="22"/>
      <c r="B8" s="53" t="s">
        <v>6</v>
      </c>
      <c r="C8" s="22" t="s">
        <v>11</v>
      </c>
      <c r="D8" s="27">
        <v>5800</v>
      </c>
      <c r="E8" s="34"/>
      <c r="F8" s="54" t="s">
        <v>6</v>
      </c>
      <c r="G8" s="55">
        <f>SUM(BudgetDetails[实际成本])</f>
        <v>7860</v>
      </c>
      <c r="H8" s="22"/>
      <c r="K8" s="35"/>
      <c r="L8" s="35"/>
      <c r="M8" s="35"/>
      <c r="N8" s="22"/>
      <c r="O8" s="22"/>
    </row>
    <row r="9" spans="1:15" ht="15" customHeight="1" x14ac:dyDescent="0.35">
      <c r="A9" s="22"/>
      <c r="B9" s="53"/>
      <c r="C9" s="22" t="s">
        <v>12</v>
      </c>
      <c r="D9" s="27">
        <v>2300</v>
      </c>
      <c r="E9" s="34"/>
      <c r="F9" s="54"/>
      <c r="G9" s="55"/>
      <c r="H9" s="22"/>
      <c r="K9" s="50" t="s">
        <v>17</v>
      </c>
      <c r="L9" t="s">
        <v>95</v>
      </c>
      <c r="M9" t="s">
        <v>96</v>
      </c>
      <c r="N9" t="s">
        <v>97</v>
      </c>
      <c r="O9" s="22"/>
    </row>
    <row r="10" spans="1:15" ht="15" customHeight="1" x14ac:dyDescent="0.35">
      <c r="A10" s="22"/>
      <c r="B10" s="53"/>
      <c r="C10" s="22" t="s">
        <v>13</v>
      </c>
      <c r="D10" s="27">
        <v>1500</v>
      </c>
      <c r="E10" s="34"/>
      <c r="F10" s="54"/>
      <c r="G10" s="55"/>
      <c r="H10" s="38"/>
      <c r="K10" s="51" t="s">
        <v>23</v>
      </c>
      <c r="L10" s="52">
        <v>900</v>
      </c>
      <c r="M10" s="52">
        <v>900</v>
      </c>
      <c r="N10" s="52">
        <v>0</v>
      </c>
    </row>
    <row r="11" spans="1:15" ht="15" customHeight="1" x14ac:dyDescent="0.35">
      <c r="A11" s="22"/>
      <c r="B11" s="53"/>
      <c r="C11" s="7" t="s">
        <v>14</v>
      </c>
      <c r="D11" s="8">
        <f>SUM(D8:D10)</f>
        <v>9600</v>
      </c>
      <c r="E11" s="34"/>
      <c r="F11" s="54"/>
      <c r="G11" s="55"/>
      <c r="H11" s="38"/>
      <c r="K11" s="51"/>
      <c r="L11" s="52"/>
      <c r="M11" s="52"/>
      <c r="N11" s="52"/>
    </row>
    <row r="12" spans="1:15" ht="15" customHeight="1" x14ac:dyDescent="0.35">
      <c r="A12" s="22"/>
      <c r="B12" s="9"/>
      <c r="C12" s="18"/>
      <c r="D12" s="18"/>
      <c r="E12" s="36"/>
      <c r="F12" s="10"/>
      <c r="G12" s="37"/>
      <c r="H12" s="18"/>
      <c r="K12" s="51" t="s">
        <v>26</v>
      </c>
      <c r="L12" s="52">
        <v>170</v>
      </c>
      <c r="M12" s="52">
        <v>100</v>
      </c>
      <c r="N12" s="52">
        <v>70</v>
      </c>
    </row>
    <row r="13" spans="1:15" ht="15" customHeight="1" x14ac:dyDescent="0.35">
      <c r="A13" s="22"/>
      <c r="B13" s="58" t="s">
        <v>7</v>
      </c>
      <c r="C13" s="22"/>
      <c r="D13" s="22"/>
      <c r="E13" s="34"/>
      <c r="F13" s="56" t="s">
        <v>7</v>
      </c>
      <c r="G13" s="57">
        <f>SUM(BudgetDetails[预计成本])</f>
        <v>7915</v>
      </c>
      <c r="H13" s="22"/>
      <c r="K13" s="51"/>
      <c r="L13" s="52"/>
      <c r="M13" s="52"/>
      <c r="N13" s="52"/>
    </row>
    <row r="14" spans="1:15" ht="15" customHeight="1" x14ac:dyDescent="0.35">
      <c r="A14" s="22"/>
      <c r="B14" s="59"/>
      <c r="C14" s="22" t="s">
        <v>11</v>
      </c>
      <c r="D14" s="27">
        <v>6000</v>
      </c>
      <c r="E14" s="34"/>
      <c r="F14" s="54"/>
      <c r="G14" s="55"/>
      <c r="H14" s="28"/>
      <c r="K14" s="51" t="s">
        <v>27</v>
      </c>
      <c r="L14" s="52">
        <v>200</v>
      </c>
      <c r="M14" s="52">
        <v>200</v>
      </c>
      <c r="N14" s="52">
        <v>0</v>
      </c>
    </row>
    <row r="15" spans="1:15" ht="15" customHeight="1" x14ac:dyDescent="0.35">
      <c r="A15" s="22"/>
      <c r="B15" s="59"/>
      <c r="C15" s="22" t="s">
        <v>12</v>
      </c>
      <c r="D15" s="27">
        <v>1000</v>
      </c>
      <c r="E15" s="34"/>
      <c r="F15" s="54"/>
      <c r="G15" s="55"/>
      <c r="H15" s="38"/>
      <c r="K15" s="51"/>
      <c r="L15" s="52"/>
      <c r="M15" s="52"/>
      <c r="N15" s="52"/>
    </row>
    <row r="16" spans="1:15" ht="15" customHeight="1" x14ac:dyDescent="0.35">
      <c r="A16" s="22"/>
      <c r="B16" s="59"/>
      <c r="C16" s="22" t="s">
        <v>13</v>
      </c>
      <c r="D16" s="27">
        <v>2500</v>
      </c>
      <c r="E16" s="34"/>
      <c r="F16" s="54"/>
      <c r="G16" s="55"/>
      <c r="H16" s="38"/>
      <c r="K16" s="51" t="s">
        <v>24</v>
      </c>
      <c r="L16" s="52">
        <v>200</v>
      </c>
      <c r="M16" s="52">
        <v>200</v>
      </c>
      <c r="N16" s="52">
        <v>0</v>
      </c>
    </row>
    <row r="17" spans="1:14" ht="15" customHeight="1" x14ac:dyDescent="0.35">
      <c r="A17" s="22"/>
      <c r="B17" s="59"/>
      <c r="C17" s="7" t="s">
        <v>14</v>
      </c>
      <c r="D17" s="8">
        <f>SUM(D14:D16)</f>
        <v>9500</v>
      </c>
      <c r="E17" s="39"/>
      <c r="F17" s="54"/>
      <c r="G17" s="55"/>
      <c r="H17" s="38"/>
      <c r="K17" s="51"/>
      <c r="L17" s="52"/>
      <c r="M17" s="52"/>
      <c r="N17" s="52"/>
    </row>
    <row r="18" spans="1:14" ht="15" customHeight="1" x14ac:dyDescent="0.35">
      <c r="A18" s="22"/>
      <c r="B18" s="11"/>
      <c r="C18" s="19"/>
      <c r="D18" s="19"/>
      <c r="E18" s="40"/>
      <c r="F18" s="10"/>
      <c r="G18" s="37"/>
      <c r="H18" s="41"/>
      <c r="K18" s="51" t="s">
        <v>25</v>
      </c>
      <c r="L18" s="52">
        <v>150</v>
      </c>
      <c r="M18" s="52">
        <v>140</v>
      </c>
      <c r="N18" s="52">
        <v>10</v>
      </c>
    </row>
    <row r="19" spans="1:14" ht="15" customHeight="1" x14ac:dyDescent="0.35">
      <c r="E19" s="17"/>
      <c r="H19" s="22"/>
      <c r="K19" s="51"/>
      <c r="L19" s="52"/>
      <c r="M19" s="52"/>
      <c r="N19" s="52"/>
    </row>
    <row r="20" spans="1:14" ht="15" customHeight="1" x14ac:dyDescent="0.35">
      <c r="H20" s="22"/>
      <c r="K20" s="51" t="s">
        <v>29</v>
      </c>
      <c r="L20" s="52">
        <v>1425</v>
      </c>
      <c r="M20" s="52">
        <v>1375</v>
      </c>
      <c r="N20" s="52">
        <v>50</v>
      </c>
    </row>
    <row r="21" spans="1:14" ht="15" customHeight="1" x14ac:dyDescent="0.35">
      <c r="H21" s="22"/>
      <c r="K21" s="51"/>
      <c r="L21" s="52"/>
      <c r="M21" s="52"/>
      <c r="N21" s="52"/>
    </row>
    <row r="22" spans="1:14" ht="15" customHeight="1" x14ac:dyDescent="0.35">
      <c r="H22" s="22"/>
      <c r="K22" s="51" t="s">
        <v>21</v>
      </c>
      <c r="L22" s="52">
        <v>100</v>
      </c>
      <c r="M22" s="52">
        <v>125</v>
      </c>
      <c r="N22" s="52">
        <v>-25</v>
      </c>
    </row>
    <row r="23" spans="1:14" ht="15" customHeight="1" x14ac:dyDescent="0.35">
      <c r="H23" s="22"/>
      <c r="K23" s="51"/>
      <c r="L23" s="52"/>
      <c r="M23" s="52"/>
      <c r="N23" s="52"/>
    </row>
    <row r="24" spans="1:14" ht="15" customHeight="1" x14ac:dyDescent="0.35">
      <c r="H24" s="22"/>
      <c r="K24" s="51" t="s">
        <v>20</v>
      </c>
      <c r="L24" s="52">
        <v>1100</v>
      </c>
      <c r="M24" s="52">
        <v>1320</v>
      </c>
      <c r="N24" s="52">
        <v>-220</v>
      </c>
    </row>
    <row r="25" spans="1:14" ht="15" customHeight="1" x14ac:dyDescent="0.35">
      <c r="H25" s="22"/>
      <c r="K25" s="51"/>
      <c r="L25" s="52"/>
      <c r="M25" s="52"/>
      <c r="N25" s="52"/>
    </row>
    <row r="26" spans="1:14" ht="15" customHeight="1" x14ac:dyDescent="0.35">
      <c r="H26" s="22"/>
      <c r="K26" s="51" t="s">
        <v>28</v>
      </c>
      <c r="L26" s="52">
        <v>300</v>
      </c>
      <c r="M26" s="52">
        <v>300</v>
      </c>
      <c r="N26" s="52">
        <v>0</v>
      </c>
    </row>
    <row r="27" spans="1:14" ht="15" customHeight="1" x14ac:dyDescent="0.35">
      <c r="H27" s="22"/>
      <c r="K27" s="51"/>
      <c r="L27" s="52"/>
      <c r="M27" s="52"/>
      <c r="N27" s="52"/>
    </row>
    <row r="28" spans="1:14" ht="15" customHeight="1" x14ac:dyDescent="0.35">
      <c r="H28" s="22"/>
      <c r="K28" s="51" t="s">
        <v>19</v>
      </c>
      <c r="L28" s="52">
        <v>400</v>
      </c>
      <c r="M28" s="52">
        <v>358</v>
      </c>
      <c r="N28" s="52">
        <v>42</v>
      </c>
    </row>
    <row r="29" spans="1:14" ht="15" customHeight="1" x14ac:dyDescent="0.35">
      <c r="H29" s="22"/>
      <c r="K29" s="51"/>
      <c r="L29" s="52"/>
      <c r="M29" s="52"/>
      <c r="N29" s="52"/>
    </row>
    <row r="30" spans="1:14" ht="15" customHeight="1" x14ac:dyDescent="0.35">
      <c r="H30" s="22"/>
      <c r="K30" s="51" t="s">
        <v>18</v>
      </c>
      <c r="L30" s="52">
        <v>140</v>
      </c>
      <c r="M30" s="52">
        <v>140</v>
      </c>
      <c r="N30" s="52">
        <v>0</v>
      </c>
    </row>
    <row r="31" spans="1:14" ht="15" customHeight="1" x14ac:dyDescent="0.35">
      <c r="H31" s="22"/>
      <c r="K31" s="51"/>
      <c r="L31" s="52"/>
      <c r="M31" s="52"/>
      <c r="N31" s="52"/>
    </row>
    <row r="32" spans="1:14" ht="15" customHeight="1" x14ac:dyDescent="0.35">
      <c r="H32" s="22"/>
      <c r="K32" s="51" t="s">
        <v>22</v>
      </c>
      <c r="L32" s="52">
        <v>2830</v>
      </c>
      <c r="M32" s="52">
        <v>2702</v>
      </c>
      <c r="N32" s="52">
        <v>128</v>
      </c>
    </row>
    <row r="33" spans="2:15" ht="15" customHeight="1" x14ac:dyDescent="0.35">
      <c r="H33" s="22"/>
      <c r="K33" s="51"/>
      <c r="L33" s="52"/>
      <c r="M33" s="52"/>
      <c r="N33" s="52"/>
    </row>
    <row r="34" spans="2:15" ht="15" customHeight="1" x14ac:dyDescent="0.35">
      <c r="H34" s="22"/>
      <c r="K34" s="51" t="s">
        <v>86</v>
      </c>
      <c r="L34" s="52">
        <v>7915</v>
      </c>
      <c r="M34" s="52">
        <v>7860</v>
      </c>
      <c r="N34" s="52">
        <v>55</v>
      </c>
    </row>
    <row r="35" spans="2:15" ht="15" customHeight="1" x14ac:dyDescent="0.35">
      <c r="H35" s="22"/>
      <c r="K35" s="16"/>
      <c r="L35" s="16"/>
      <c r="M35" s="16"/>
      <c r="N35" s="16"/>
    </row>
    <row r="36" spans="2:15" ht="15" customHeight="1" x14ac:dyDescent="0.35">
      <c r="F36" s="43"/>
      <c r="G36" s="43"/>
      <c r="H36" s="44"/>
      <c r="K36" s="16"/>
      <c r="L36" s="16"/>
      <c r="M36" s="16"/>
      <c r="N36" s="16"/>
    </row>
    <row r="37" spans="2:15" ht="15" customHeight="1" x14ac:dyDescent="0.35">
      <c r="F37" s="43"/>
      <c r="G37" s="43"/>
      <c r="H37" s="44"/>
      <c r="K37" s="16"/>
      <c r="L37" s="16"/>
      <c r="M37" s="16"/>
      <c r="N37" s="16"/>
    </row>
    <row r="38" spans="2:15" ht="15" customHeight="1" x14ac:dyDescent="0.35">
      <c r="F38" s="43"/>
      <c r="G38" s="43"/>
      <c r="H38" s="44"/>
      <c r="K38" s="16"/>
      <c r="L38" s="16"/>
      <c r="M38" s="16"/>
      <c r="N38" s="16"/>
    </row>
    <row r="39" spans="2:15" ht="15" customHeight="1" x14ac:dyDescent="0.35">
      <c r="F39" s="43"/>
      <c r="G39" s="43"/>
      <c r="H39" s="44"/>
      <c r="K39" s="16"/>
      <c r="L39" s="16"/>
      <c r="M39" s="16"/>
      <c r="N39" s="16"/>
    </row>
    <row r="40" spans="2:15" ht="15" customHeight="1" x14ac:dyDescent="0.35">
      <c r="F40" s="43"/>
      <c r="G40" s="43"/>
      <c r="H40" s="44"/>
      <c r="K40" s="16"/>
      <c r="L40" s="16"/>
      <c r="M40" s="16"/>
      <c r="N40" s="16"/>
    </row>
    <row r="41" spans="2:15" ht="15" customHeight="1" x14ac:dyDescent="0.35">
      <c r="F41" s="43"/>
      <c r="G41" s="43"/>
      <c r="H41" s="44"/>
      <c r="K41" s="16"/>
      <c r="L41" s="16"/>
      <c r="M41" s="16"/>
      <c r="N41" s="16"/>
    </row>
    <row r="42" spans="2:15" ht="15" customHeight="1" x14ac:dyDescent="0.35">
      <c r="K42" s="16"/>
      <c r="L42" s="16"/>
      <c r="M42" s="16"/>
      <c r="N42" s="16"/>
    </row>
    <row r="43" spans="2:15" ht="15" customHeight="1" x14ac:dyDescent="0.35">
      <c r="K43" s="16"/>
      <c r="L43" s="16"/>
      <c r="M43" s="16"/>
      <c r="N43" s="16"/>
    </row>
    <row r="44" spans="2:15" ht="15" customHeight="1" x14ac:dyDescent="0.35">
      <c r="K44" s="16"/>
      <c r="L44" s="16"/>
      <c r="M44" s="16"/>
      <c r="N44" s="16"/>
    </row>
    <row r="45" spans="2:15" ht="15" customHeight="1" x14ac:dyDescent="0.35">
      <c r="K45" s="16"/>
      <c r="L45" s="16"/>
      <c r="M45" s="16"/>
      <c r="N45" s="16"/>
    </row>
    <row r="46" spans="2:15" ht="15" customHeight="1" x14ac:dyDescent="0.35">
      <c r="J46" s="16"/>
      <c r="K46" s="16"/>
      <c r="L46" s="16"/>
      <c r="M46" s="16"/>
      <c r="N46" s="16"/>
    </row>
    <row r="47" spans="2:15" x14ac:dyDescent="0.35">
      <c r="B47" s="16"/>
      <c r="C47" s="16"/>
      <c r="D47" s="16"/>
      <c r="E47" s="45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2:15" s="16" customFormat="1" x14ac:dyDescent="0.35">
      <c r="E48" s="45"/>
    </row>
    <row r="49" spans="5:5" s="16" customFormat="1" x14ac:dyDescent="0.35">
      <c r="E49" s="45"/>
    </row>
    <row r="50" spans="5:5" s="16" customFormat="1" x14ac:dyDescent="0.35">
      <c r="E50" s="45"/>
    </row>
    <row r="51" spans="5:5" s="16" customFormat="1" x14ac:dyDescent="0.35">
      <c r="E51" s="45"/>
    </row>
    <row r="52" spans="5:5" s="16" customFormat="1" x14ac:dyDescent="0.35">
      <c r="E52" s="45"/>
    </row>
    <row r="53" spans="5:5" s="16" customFormat="1" x14ac:dyDescent="0.35">
      <c r="E53" s="45"/>
    </row>
    <row r="54" spans="5:5" s="16" customFormat="1" x14ac:dyDescent="0.35">
      <c r="E54" s="45"/>
    </row>
    <row r="55" spans="5:5" s="16" customFormat="1" x14ac:dyDescent="0.35">
      <c r="E55" s="45"/>
    </row>
    <row r="56" spans="5:5" s="16" customFormat="1" x14ac:dyDescent="0.35">
      <c r="E56" s="45"/>
    </row>
    <row r="57" spans="5:5" s="16" customFormat="1" x14ac:dyDescent="0.35">
      <c r="E57" s="45"/>
    </row>
    <row r="58" spans="5:5" s="16" customFormat="1" x14ac:dyDescent="0.35">
      <c r="E58" s="45"/>
    </row>
    <row r="59" spans="5:5" s="16" customFormat="1" x14ac:dyDescent="0.35">
      <c r="E59" s="45"/>
    </row>
    <row r="60" spans="5:5" s="16" customFormat="1" x14ac:dyDescent="0.35">
      <c r="E60" s="45"/>
    </row>
    <row r="61" spans="5:5" s="16" customFormat="1" x14ac:dyDescent="0.35">
      <c r="E61" s="45"/>
    </row>
    <row r="62" spans="5:5" s="16" customFormat="1" x14ac:dyDescent="0.35">
      <c r="E62" s="45"/>
    </row>
    <row r="63" spans="5:5" s="16" customFormat="1" x14ac:dyDescent="0.35">
      <c r="E63" s="45"/>
    </row>
    <row r="64" spans="5:5" s="16" customFormat="1" x14ac:dyDescent="0.35">
      <c r="E64" s="45"/>
    </row>
    <row r="65" spans="5:5" s="16" customFormat="1" x14ac:dyDescent="0.35">
      <c r="E65" s="45"/>
    </row>
    <row r="66" spans="5:5" s="16" customFormat="1" x14ac:dyDescent="0.35">
      <c r="E66" s="45"/>
    </row>
    <row r="67" spans="5:5" s="16" customFormat="1" x14ac:dyDescent="0.35">
      <c r="E67" s="45"/>
    </row>
    <row r="68" spans="5:5" s="16" customFormat="1" x14ac:dyDescent="0.35">
      <c r="E68" s="45"/>
    </row>
    <row r="69" spans="5:5" s="16" customFormat="1" x14ac:dyDescent="0.35">
      <c r="E69" s="45"/>
    </row>
    <row r="70" spans="5:5" s="16" customFormat="1" x14ac:dyDescent="0.35">
      <c r="E70" s="45"/>
    </row>
    <row r="71" spans="5:5" s="16" customFormat="1" x14ac:dyDescent="0.35">
      <c r="E71" s="45"/>
    </row>
    <row r="72" spans="5:5" s="16" customFormat="1" x14ac:dyDescent="0.35">
      <c r="E72" s="45"/>
    </row>
    <row r="73" spans="5:5" s="16" customFormat="1" x14ac:dyDescent="0.35">
      <c r="E73" s="45"/>
    </row>
    <row r="74" spans="5:5" s="16" customFormat="1" x14ac:dyDescent="0.35">
      <c r="E74" s="45"/>
    </row>
    <row r="75" spans="5:5" s="16" customFormat="1" x14ac:dyDescent="0.35">
      <c r="E75" s="45"/>
    </row>
    <row r="76" spans="5:5" s="16" customFormat="1" x14ac:dyDescent="0.35">
      <c r="E76" s="45"/>
    </row>
    <row r="77" spans="5:5" s="16" customFormat="1" x14ac:dyDescent="0.35">
      <c r="E77" s="45"/>
    </row>
    <row r="78" spans="5:5" s="16" customFormat="1" x14ac:dyDescent="0.35">
      <c r="E78" s="45"/>
    </row>
    <row r="79" spans="5:5" s="16" customFormat="1" x14ac:dyDescent="0.35">
      <c r="E79" s="45"/>
    </row>
    <row r="80" spans="5:5" s="16" customFormat="1" x14ac:dyDescent="0.35">
      <c r="E80" s="45"/>
    </row>
    <row r="81" spans="5:5" s="16" customFormat="1" x14ac:dyDescent="0.35">
      <c r="E81" s="45"/>
    </row>
    <row r="82" spans="5:5" s="16" customFormat="1" x14ac:dyDescent="0.35">
      <c r="E82" s="45"/>
    </row>
    <row r="83" spans="5:5" s="16" customFormat="1" x14ac:dyDescent="0.35">
      <c r="E83" s="45"/>
    </row>
    <row r="84" spans="5:5" s="16" customFormat="1" x14ac:dyDescent="0.35">
      <c r="E84" s="45"/>
    </row>
    <row r="85" spans="5:5" s="16" customFormat="1" x14ac:dyDescent="0.35">
      <c r="E85" s="45"/>
    </row>
    <row r="86" spans="5:5" s="16" customFormat="1" x14ac:dyDescent="0.35">
      <c r="E86" s="45"/>
    </row>
    <row r="87" spans="5:5" s="16" customFormat="1" x14ac:dyDescent="0.35">
      <c r="E87" s="45"/>
    </row>
    <row r="88" spans="5:5" s="16" customFormat="1" x14ac:dyDescent="0.35">
      <c r="E88" s="45"/>
    </row>
    <row r="89" spans="5:5" s="16" customFormat="1" x14ac:dyDescent="0.35">
      <c r="E89" s="45"/>
    </row>
    <row r="90" spans="5:5" s="16" customFormat="1" x14ac:dyDescent="0.35">
      <c r="E90" s="45"/>
    </row>
    <row r="91" spans="5:5" s="16" customFormat="1" x14ac:dyDescent="0.35">
      <c r="E91" s="45"/>
    </row>
    <row r="92" spans="5:5" s="16" customFormat="1" x14ac:dyDescent="0.35">
      <c r="E92" s="45"/>
    </row>
    <row r="93" spans="5:5" s="16" customFormat="1" x14ac:dyDescent="0.35">
      <c r="E93" s="45"/>
    </row>
    <row r="94" spans="5:5" s="16" customFormat="1" x14ac:dyDescent="0.35">
      <c r="E94" s="45"/>
    </row>
    <row r="95" spans="5:5" s="16" customFormat="1" x14ac:dyDescent="0.35">
      <c r="E95" s="45"/>
    </row>
    <row r="96" spans="5:5" s="16" customFormat="1" x14ac:dyDescent="0.35">
      <c r="E96" s="45"/>
    </row>
    <row r="97" spans="5:5" s="16" customFormat="1" x14ac:dyDescent="0.35">
      <c r="E97" s="45"/>
    </row>
    <row r="98" spans="5:5" s="16" customFormat="1" x14ac:dyDescent="0.35">
      <c r="E98" s="45"/>
    </row>
    <row r="99" spans="5:5" s="16" customFormat="1" x14ac:dyDescent="0.35">
      <c r="E99" s="45"/>
    </row>
    <row r="100" spans="5:5" s="16" customFormat="1" x14ac:dyDescent="0.35">
      <c r="E100" s="45"/>
    </row>
    <row r="101" spans="5:5" s="16" customFormat="1" x14ac:dyDescent="0.35">
      <c r="E101" s="45"/>
    </row>
    <row r="102" spans="5:5" s="16" customFormat="1" x14ac:dyDescent="0.35">
      <c r="E102" s="45"/>
    </row>
    <row r="103" spans="5:5" s="16" customFormat="1" x14ac:dyDescent="0.35">
      <c r="E103" s="45"/>
    </row>
    <row r="104" spans="5:5" s="16" customFormat="1" x14ac:dyDescent="0.35">
      <c r="E104" s="45"/>
    </row>
    <row r="105" spans="5:5" s="16" customFormat="1" x14ac:dyDescent="0.35">
      <c r="E105" s="45"/>
    </row>
    <row r="106" spans="5:5" s="16" customFormat="1" x14ac:dyDescent="0.35">
      <c r="E106" s="45"/>
    </row>
    <row r="107" spans="5:5" s="16" customFormat="1" x14ac:dyDescent="0.35">
      <c r="E107" s="45"/>
    </row>
    <row r="108" spans="5:5" s="16" customFormat="1" x14ac:dyDescent="0.35">
      <c r="E108" s="45"/>
    </row>
    <row r="109" spans="5:5" s="16" customFormat="1" x14ac:dyDescent="0.35">
      <c r="E109" s="45"/>
    </row>
    <row r="110" spans="5:5" s="16" customFormat="1" x14ac:dyDescent="0.35">
      <c r="E110" s="45"/>
    </row>
    <row r="111" spans="5:5" s="16" customFormat="1" x14ac:dyDescent="0.35">
      <c r="E111" s="45"/>
    </row>
    <row r="112" spans="5:5" s="16" customFormat="1" x14ac:dyDescent="0.35">
      <c r="E112" s="45"/>
    </row>
    <row r="113" spans="5:5" s="16" customFormat="1" x14ac:dyDescent="0.35">
      <c r="E113" s="45"/>
    </row>
    <row r="114" spans="5:5" s="16" customFormat="1" x14ac:dyDescent="0.35">
      <c r="E114" s="45"/>
    </row>
    <row r="115" spans="5:5" s="16" customFormat="1" x14ac:dyDescent="0.35">
      <c r="E115" s="45"/>
    </row>
    <row r="116" spans="5:5" s="16" customFormat="1" x14ac:dyDescent="0.35">
      <c r="E116" s="45"/>
    </row>
    <row r="117" spans="5:5" s="16" customFormat="1" x14ac:dyDescent="0.35">
      <c r="E117" s="45"/>
    </row>
    <row r="118" spans="5:5" s="16" customFormat="1" x14ac:dyDescent="0.35">
      <c r="E118" s="45"/>
    </row>
    <row r="119" spans="5:5" s="16" customFormat="1" x14ac:dyDescent="0.35">
      <c r="E119" s="45"/>
    </row>
    <row r="120" spans="5:5" s="16" customFormat="1" x14ac:dyDescent="0.35">
      <c r="E120" s="45"/>
    </row>
    <row r="121" spans="5:5" s="16" customFormat="1" x14ac:dyDescent="0.35">
      <c r="E121" s="45"/>
    </row>
    <row r="122" spans="5:5" s="16" customFormat="1" x14ac:dyDescent="0.35">
      <c r="E122" s="45"/>
    </row>
    <row r="123" spans="5:5" s="16" customFormat="1" x14ac:dyDescent="0.35">
      <c r="E123" s="45"/>
    </row>
    <row r="124" spans="5:5" s="16" customFormat="1" x14ac:dyDescent="0.35">
      <c r="E124" s="45"/>
    </row>
    <row r="125" spans="5:5" s="16" customFormat="1" x14ac:dyDescent="0.35">
      <c r="E125" s="45"/>
    </row>
    <row r="126" spans="5:5" s="16" customFormat="1" x14ac:dyDescent="0.35">
      <c r="E126" s="45"/>
    </row>
    <row r="127" spans="5:5" s="16" customFormat="1" x14ac:dyDescent="0.35">
      <c r="E127" s="45"/>
    </row>
    <row r="128" spans="5:5" s="16" customFormat="1" x14ac:dyDescent="0.35">
      <c r="E128" s="45"/>
    </row>
    <row r="129" spans="5:5" s="16" customFormat="1" x14ac:dyDescent="0.35">
      <c r="E129" s="45"/>
    </row>
    <row r="130" spans="5:5" s="16" customFormat="1" x14ac:dyDescent="0.35">
      <c r="E130" s="45"/>
    </row>
    <row r="131" spans="5:5" s="16" customFormat="1" x14ac:dyDescent="0.35">
      <c r="E131" s="45"/>
    </row>
    <row r="132" spans="5:5" s="16" customFormat="1" x14ac:dyDescent="0.35">
      <c r="E132" s="45"/>
    </row>
    <row r="133" spans="5:5" s="16" customFormat="1" x14ac:dyDescent="0.35">
      <c r="E133" s="45"/>
    </row>
    <row r="134" spans="5:5" s="16" customFormat="1" x14ac:dyDescent="0.35">
      <c r="E134" s="45"/>
    </row>
    <row r="135" spans="5:5" s="16" customFormat="1" x14ac:dyDescent="0.35">
      <c r="E135" s="45"/>
    </row>
    <row r="136" spans="5:5" s="16" customFormat="1" x14ac:dyDescent="0.35">
      <c r="E136" s="45"/>
    </row>
    <row r="137" spans="5:5" s="16" customFormat="1" x14ac:dyDescent="0.35">
      <c r="E137" s="45"/>
    </row>
    <row r="138" spans="5:5" s="16" customFormat="1" x14ac:dyDescent="0.35">
      <c r="E138" s="45"/>
    </row>
    <row r="139" spans="5:5" s="16" customFormat="1" x14ac:dyDescent="0.35">
      <c r="E139" s="45"/>
    </row>
    <row r="140" spans="5:5" s="16" customFormat="1" x14ac:dyDescent="0.35">
      <c r="E140" s="45"/>
    </row>
    <row r="141" spans="5:5" s="16" customFormat="1" x14ac:dyDescent="0.35">
      <c r="E141" s="45"/>
    </row>
    <row r="142" spans="5:5" s="16" customFormat="1" x14ac:dyDescent="0.35">
      <c r="E142" s="45"/>
    </row>
    <row r="143" spans="5:5" s="16" customFormat="1" x14ac:dyDescent="0.35">
      <c r="E143" s="45"/>
    </row>
    <row r="144" spans="5:5" s="16" customFormat="1" x14ac:dyDescent="0.35">
      <c r="E144" s="45"/>
    </row>
    <row r="145" spans="5:5" s="16" customFormat="1" x14ac:dyDescent="0.35">
      <c r="E145" s="45"/>
    </row>
    <row r="146" spans="5:5" s="16" customFormat="1" x14ac:dyDescent="0.35">
      <c r="E146" s="45"/>
    </row>
    <row r="147" spans="5:5" s="16" customFormat="1" x14ac:dyDescent="0.35">
      <c r="E147" s="45"/>
    </row>
    <row r="148" spans="5:5" s="16" customFormat="1" x14ac:dyDescent="0.35">
      <c r="E148" s="45"/>
    </row>
    <row r="149" spans="5:5" s="16" customFormat="1" x14ac:dyDescent="0.35">
      <c r="E149" s="45"/>
    </row>
    <row r="150" spans="5:5" s="16" customFormat="1" x14ac:dyDescent="0.35">
      <c r="E150" s="45"/>
    </row>
    <row r="151" spans="5:5" s="16" customFormat="1" x14ac:dyDescent="0.35">
      <c r="E151" s="45"/>
    </row>
    <row r="152" spans="5:5" s="16" customFormat="1" x14ac:dyDescent="0.35">
      <c r="E152" s="45"/>
    </row>
    <row r="153" spans="5:5" s="16" customFormat="1" x14ac:dyDescent="0.35">
      <c r="E153" s="45"/>
    </row>
    <row r="154" spans="5:5" s="16" customFormat="1" x14ac:dyDescent="0.35">
      <c r="E154" s="45"/>
    </row>
    <row r="155" spans="5:5" s="16" customFormat="1" x14ac:dyDescent="0.35">
      <c r="E155" s="45"/>
    </row>
    <row r="156" spans="5:5" s="16" customFormat="1" x14ac:dyDescent="0.35">
      <c r="E156" s="45"/>
    </row>
    <row r="157" spans="5:5" s="16" customFormat="1" x14ac:dyDescent="0.35">
      <c r="E157" s="45"/>
    </row>
    <row r="158" spans="5:5" s="16" customFormat="1" x14ac:dyDescent="0.35">
      <c r="E158" s="45"/>
    </row>
    <row r="159" spans="5:5" s="16" customFormat="1" x14ac:dyDescent="0.35">
      <c r="E159" s="45"/>
    </row>
    <row r="160" spans="5:5" s="16" customFormat="1" x14ac:dyDescent="0.35">
      <c r="E160" s="45"/>
    </row>
    <row r="161" spans="5:14" s="16" customFormat="1" x14ac:dyDescent="0.35">
      <c r="E161" s="45"/>
    </row>
    <row r="162" spans="5:14" s="16" customFormat="1" x14ac:dyDescent="0.35">
      <c r="E162" s="45"/>
    </row>
    <row r="163" spans="5:14" s="16" customFormat="1" x14ac:dyDescent="0.35">
      <c r="E163" s="45"/>
    </row>
    <row r="164" spans="5:14" s="16" customFormat="1" x14ac:dyDescent="0.35">
      <c r="E164" s="45"/>
    </row>
    <row r="165" spans="5:14" s="16" customFormat="1" x14ac:dyDescent="0.35">
      <c r="E165" s="45"/>
    </row>
    <row r="166" spans="5:14" s="16" customFormat="1" x14ac:dyDescent="0.35">
      <c r="E166" s="45"/>
    </row>
    <row r="167" spans="5:14" s="16" customFormat="1" x14ac:dyDescent="0.35">
      <c r="E167" s="45"/>
    </row>
    <row r="168" spans="5:14" s="16" customFormat="1" x14ac:dyDescent="0.35">
      <c r="E168" s="45"/>
    </row>
    <row r="169" spans="5:14" s="16" customFormat="1" x14ac:dyDescent="0.35">
      <c r="E169" s="45"/>
    </row>
    <row r="170" spans="5:14" s="16" customFormat="1" x14ac:dyDescent="0.35">
      <c r="E170" s="45"/>
    </row>
    <row r="171" spans="5:14" s="16" customFormat="1" x14ac:dyDescent="0.35">
      <c r="E171" s="45"/>
    </row>
    <row r="172" spans="5:14" s="16" customFormat="1" x14ac:dyDescent="0.35">
      <c r="E172" s="45"/>
      <c r="J172" s="17"/>
      <c r="K172" s="17"/>
      <c r="L172" s="17"/>
      <c r="M172" s="17"/>
      <c r="N172" s="17"/>
    </row>
  </sheetData>
  <mergeCells count="6">
    <mergeCell ref="B8:B11"/>
    <mergeCell ref="F8:F11"/>
    <mergeCell ref="G8:G11"/>
    <mergeCell ref="F13:F17"/>
    <mergeCell ref="G13:G17"/>
    <mergeCell ref="B13:B17"/>
  </mergeCells>
  <phoneticPr fontId="1" type="noConversion"/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6.5" x14ac:dyDescent="0.35"/>
  <cols>
    <col min="1" max="1" width="1.875" style="16" customWidth="1"/>
    <col min="2" max="2" width="26.75" style="16" customWidth="1"/>
    <col min="3" max="3" width="21.625" style="16" customWidth="1"/>
    <col min="4" max="4" width="16.25" style="16" customWidth="1"/>
    <col min="5" max="6" width="13.25" style="16" customWidth="1"/>
    <col min="7" max="7" width="22.5" style="16" customWidth="1"/>
    <col min="8" max="16384" width="9" style="16"/>
  </cols>
  <sheetData>
    <row r="1" spans="2:7" ht="46.5" customHeight="1" x14ac:dyDescent="0.35">
      <c r="B1" s="12" t="s">
        <v>30</v>
      </c>
      <c r="C1" s="46"/>
      <c r="D1" s="46"/>
      <c r="E1" s="46"/>
      <c r="F1" s="46"/>
      <c r="G1" s="46"/>
    </row>
    <row r="2" spans="2:7" ht="25.5" customHeight="1" x14ac:dyDescent="0.35">
      <c r="B2" s="1" t="s">
        <v>31</v>
      </c>
      <c r="C2" s="1" t="s">
        <v>17</v>
      </c>
      <c r="D2" s="1" t="s">
        <v>87</v>
      </c>
      <c r="E2" s="1" t="s">
        <v>88</v>
      </c>
      <c r="F2" s="1" t="s">
        <v>4</v>
      </c>
      <c r="G2" s="1" t="s">
        <v>89</v>
      </c>
    </row>
    <row r="3" spans="2:7" ht="16.5" customHeight="1" x14ac:dyDescent="0.35">
      <c r="B3" s="1" t="s">
        <v>32</v>
      </c>
      <c r="C3" s="1" t="s">
        <v>18</v>
      </c>
      <c r="D3" s="13">
        <v>40</v>
      </c>
      <c r="E3" s="13">
        <v>40</v>
      </c>
      <c r="F3" s="13">
        <f>BudgetDetails[[#This Row],[预计成本]]-BudgetDetails[[#This Row],[实际成本]]</f>
        <v>0</v>
      </c>
      <c r="G3" s="14">
        <f>BudgetDetails[[#This Row],[实际成本]]</f>
        <v>40</v>
      </c>
    </row>
    <row r="4" spans="2:7" ht="16.5" customHeight="1" x14ac:dyDescent="0.35">
      <c r="B4" s="1" t="s">
        <v>33</v>
      </c>
      <c r="C4" s="1" t="s">
        <v>18</v>
      </c>
      <c r="D4" s="13"/>
      <c r="E4" s="13"/>
      <c r="F4" s="13">
        <f>BudgetDetails[[#This Row],[预计成本]]-BudgetDetails[[#This Row],[实际成本]]</f>
        <v>0</v>
      </c>
      <c r="G4" s="14">
        <f>BudgetDetails[[#This Row],[实际成本]]</f>
        <v>0</v>
      </c>
    </row>
    <row r="5" spans="2:7" ht="16.5" customHeight="1" x14ac:dyDescent="0.35">
      <c r="B5" s="1" t="s">
        <v>34</v>
      </c>
      <c r="C5" s="1" t="s">
        <v>18</v>
      </c>
      <c r="D5" s="13"/>
      <c r="E5" s="13"/>
      <c r="F5" s="13">
        <f>BudgetDetails[[#This Row],[预计成本]]-BudgetDetails[[#This Row],[实际成本]]</f>
        <v>0</v>
      </c>
      <c r="G5" s="14">
        <f>BudgetDetails[[#This Row],[实际成本]]</f>
        <v>0</v>
      </c>
    </row>
    <row r="6" spans="2:7" ht="16.5" customHeight="1" x14ac:dyDescent="0.35">
      <c r="B6" s="1" t="s">
        <v>35</v>
      </c>
      <c r="C6" s="1" t="s">
        <v>18</v>
      </c>
      <c r="D6" s="13">
        <v>100</v>
      </c>
      <c r="E6" s="13">
        <v>100</v>
      </c>
      <c r="F6" s="13">
        <f>BudgetDetails[[#This Row],[预计成本]]-BudgetDetails[[#This Row],[实际成本]]</f>
        <v>0</v>
      </c>
      <c r="G6" s="14">
        <f>BudgetDetails[[#This Row],[实际成本]]</f>
        <v>100</v>
      </c>
    </row>
    <row r="7" spans="2:7" ht="16.5" customHeight="1" x14ac:dyDescent="0.35">
      <c r="B7" s="1" t="s">
        <v>36</v>
      </c>
      <c r="C7" s="1" t="s">
        <v>19</v>
      </c>
      <c r="D7" s="13">
        <v>50</v>
      </c>
      <c r="E7" s="13">
        <v>40</v>
      </c>
      <c r="F7" s="13">
        <f>BudgetDetails[[#This Row],[预计成本]]-BudgetDetails[[#This Row],[实际成本]]</f>
        <v>10</v>
      </c>
      <c r="G7" s="14">
        <f>BudgetDetails[[#This Row],[实际成本]]</f>
        <v>40</v>
      </c>
    </row>
    <row r="8" spans="2:7" ht="16.5" customHeight="1" x14ac:dyDescent="0.35">
      <c r="B8" s="1" t="s">
        <v>37</v>
      </c>
      <c r="C8" s="1" t="s">
        <v>19</v>
      </c>
      <c r="D8" s="13">
        <v>200</v>
      </c>
      <c r="E8" s="13">
        <v>150</v>
      </c>
      <c r="F8" s="13">
        <f>BudgetDetails[[#This Row],[预计成本]]-BudgetDetails[[#This Row],[实际成本]]</f>
        <v>50</v>
      </c>
      <c r="G8" s="14">
        <f>BudgetDetails[[#This Row],[实际成本]]</f>
        <v>150</v>
      </c>
    </row>
    <row r="9" spans="2:7" ht="16.5" customHeight="1" x14ac:dyDescent="0.35">
      <c r="B9" s="1" t="s">
        <v>38</v>
      </c>
      <c r="C9" s="1" t="s">
        <v>19</v>
      </c>
      <c r="D9" s="13">
        <v>50</v>
      </c>
      <c r="E9" s="13">
        <v>28</v>
      </c>
      <c r="F9" s="13">
        <f>BudgetDetails[[#This Row],[预计成本]]-BudgetDetails[[#This Row],[实际成本]]</f>
        <v>22</v>
      </c>
      <c r="G9" s="14">
        <f>BudgetDetails[[#This Row],[实际成本]]</f>
        <v>28</v>
      </c>
    </row>
    <row r="10" spans="2:7" ht="16.5" customHeight="1" x14ac:dyDescent="0.35">
      <c r="B10" s="1" t="s">
        <v>39</v>
      </c>
      <c r="C10" s="1" t="s">
        <v>19</v>
      </c>
      <c r="D10" s="13">
        <v>50</v>
      </c>
      <c r="E10" s="13">
        <v>30</v>
      </c>
      <c r="F10" s="13">
        <f>BudgetDetails[[#This Row],[预计成本]]-BudgetDetails[[#This Row],[实际成本]]</f>
        <v>20</v>
      </c>
      <c r="G10" s="14">
        <f>BudgetDetails[[#This Row],[实际成本]]</f>
        <v>30</v>
      </c>
    </row>
    <row r="11" spans="2:7" ht="16.5" customHeight="1" x14ac:dyDescent="0.35">
      <c r="B11" s="1" t="s">
        <v>40</v>
      </c>
      <c r="C11" s="1" t="s">
        <v>19</v>
      </c>
      <c r="D11" s="13">
        <v>0</v>
      </c>
      <c r="E11" s="13">
        <v>40</v>
      </c>
      <c r="F11" s="13">
        <f>BudgetDetails[[#This Row],[预计成本]]-BudgetDetails[[#This Row],[实际成本]]</f>
        <v>-40</v>
      </c>
      <c r="G11" s="14">
        <f>BudgetDetails[[#This Row],[实际成本]]</f>
        <v>40</v>
      </c>
    </row>
    <row r="12" spans="2:7" ht="16.5" customHeight="1" x14ac:dyDescent="0.35">
      <c r="B12" s="1" t="s">
        <v>41</v>
      </c>
      <c r="C12" s="1" t="s">
        <v>19</v>
      </c>
      <c r="D12" s="13">
        <v>20</v>
      </c>
      <c r="E12" s="13">
        <v>50</v>
      </c>
      <c r="F12" s="13">
        <f>BudgetDetails[[#This Row],[预计成本]]-BudgetDetails[[#This Row],[实际成本]]</f>
        <v>-30</v>
      </c>
      <c r="G12" s="14">
        <f>BudgetDetails[[#This Row],[实际成本]]</f>
        <v>50</v>
      </c>
    </row>
    <row r="13" spans="2:7" ht="16.5" customHeight="1" x14ac:dyDescent="0.35">
      <c r="B13" s="1" t="s">
        <v>42</v>
      </c>
      <c r="C13" s="1" t="s">
        <v>19</v>
      </c>
      <c r="D13" s="13">
        <v>30</v>
      </c>
      <c r="E13" s="13">
        <v>20</v>
      </c>
      <c r="F13" s="13">
        <f>BudgetDetails[[#This Row],[预计成本]]-BudgetDetails[[#This Row],[实际成本]]</f>
        <v>10</v>
      </c>
      <c r="G13" s="14">
        <f>BudgetDetails[[#This Row],[实际成本]]</f>
        <v>20</v>
      </c>
    </row>
    <row r="14" spans="2:7" ht="16.5" customHeight="1" x14ac:dyDescent="0.35">
      <c r="B14" s="1" t="s">
        <v>43</v>
      </c>
      <c r="C14" s="1" t="s">
        <v>20</v>
      </c>
      <c r="D14" s="13">
        <v>1000</v>
      </c>
      <c r="E14" s="13">
        <v>1200</v>
      </c>
      <c r="F14" s="13">
        <f>BudgetDetails[[#This Row],[预计成本]]-BudgetDetails[[#This Row],[实际成本]]</f>
        <v>-200</v>
      </c>
      <c r="G14" s="14">
        <f>BudgetDetails[[#This Row],[实际成本]]</f>
        <v>1200</v>
      </c>
    </row>
    <row r="15" spans="2:7" ht="16.5" customHeight="1" x14ac:dyDescent="0.35">
      <c r="B15" s="1" t="s">
        <v>44</v>
      </c>
      <c r="C15" s="1" t="s">
        <v>20</v>
      </c>
      <c r="D15" s="13">
        <v>100</v>
      </c>
      <c r="E15" s="13">
        <v>120</v>
      </c>
      <c r="F15" s="13">
        <f>BudgetDetails[[#This Row],[预计成本]]-BudgetDetails[[#This Row],[实际成本]]</f>
        <v>-20</v>
      </c>
      <c r="G15" s="14">
        <f>BudgetDetails[[#This Row],[实际成本]]</f>
        <v>120</v>
      </c>
    </row>
    <row r="16" spans="2:7" ht="16.5" customHeight="1" x14ac:dyDescent="0.35">
      <c r="B16" s="1" t="s">
        <v>45</v>
      </c>
      <c r="C16" s="1" t="s">
        <v>21</v>
      </c>
      <c r="D16" s="13">
        <v>75</v>
      </c>
      <c r="E16" s="13">
        <v>100</v>
      </c>
      <c r="F16" s="13">
        <f>BudgetDetails[[#This Row],[预计成本]]-BudgetDetails[[#This Row],[实际成本]]</f>
        <v>-25</v>
      </c>
      <c r="G16" s="14">
        <f>BudgetDetails[[#This Row],[实际成本]]</f>
        <v>100</v>
      </c>
    </row>
    <row r="17" spans="2:7" ht="16.5" customHeight="1" x14ac:dyDescent="0.35">
      <c r="B17" s="1" t="s">
        <v>46</v>
      </c>
      <c r="C17" s="1" t="s">
        <v>21</v>
      </c>
      <c r="D17" s="13">
        <v>25</v>
      </c>
      <c r="E17" s="13">
        <v>25</v>
      </c>
      <c r="F17" s="13">
        <f>BudgetDetails[[#This Row],[预计成本]]-BudgetDetails[[#This Row],[实际成本]]</f>
        <v>0</v>
      </c>
      <c r="G17" s="14">
        <f>BudgetDetails[[#This Row],[实际成本]]</f>
        <v>25</v>
      </c>
    </row>
    <row r="18" spans="2:7" ht="16.5" customHeight="1" x14ac:dyDescent="0.35">
      <c r="B18" s="1" t="s">
        <v>47</v>
      </c>
      <c r="C18" s="1" t="s">
        <v>21</v>
      </c>
      <c r="D18" s="13"/>
      <c r="E18" s="13"/>
      <c r="F18" s="13">
        <f>BudgetDetails[[#This Row],[预计成本]]-BudgetDetails[[#This Row],[实际成本]]</f>
        <v>0</v>
      </c>
      <c r="G18" s="14">
        <f>BudgetDetails[[#This Row],[实际成本]]</f>
        <v>0</v>
      </c>
    </row>
    <row r="19" spans="2:7" ht="16.5" customHeight="1" x14ac:dyDescent="0.35">
      <c r="B19" s="1" t="s">
        <v>48</v>
      </c>
      <c r="C19" s="1" t="s">
        <v>21</v>
      </c>
      <c r="D19" s="13"/>
      <c r="E19" s="13"/>
      <c r="F19" s="13">
        <f>BudgetDetails[[#This Row],[预计成本]]-BudgetDetails[[#This Row],[实际成本]]</f>
        <v>0</v>
      </c>
      <c r="G19" s="14">
        <f>BudgetDetails[[#This Row],[实际成本]]</f>
        <v>0</v>
      </c>
    </row>
    <row r="20" spans="2:7" ht="16.5" customHeight="1" x14ac:dyDescent="0.35">
      <c r="B20" s="1" t="s">
        <v>49</v>
      </c>
      <c r="C20" s="1" t="s">
        <v>22</v>
      </c>
      <c r="D20" s="13">
        <v>100</v>
      </c>
      <c r="E20" s="13">
        <v>100</v>
      </c>
      <c r="F20" s="13">
        <f>BudgetDetails[[#This Row],[预计成本]]-BudgetDetails[[#This Row],[实际成本]]</f>
        <v>0</v>
      </c>
      <c r="G20" s="14">
        <f>BudgetDetails[[#This Row],[实际成本]]</f>
        <v>100</v>
      </c>
    </row>
    <row r="21" spans="2:7" ht="16.5" customHeight="1" x14ac:dyDescent="0.35">
      <c r="B21" s="1" t="s">
        <v>50</v>
      </c>
      <c r="C21" s="1" t="s">
        <v>22</v>
      </c>
      <c r="D21" s="13">
        <v>45</v>
      </c>
      <c r="E21" s="13">
        <v>50</v>
      </c>
      <c r="F21" s="13">
        <f>BudgetDetails[[#This Row],[预计成本]]-BudgetDetails[[#This Row],[实际成本]]</f>
        <v>-5</v>
      </c>
      <c r="G21" s="14">
        <f>BudgetDetails[[#This Row],[实际成本]]</f>
        <v>50</v>
      </c>
    </row>
    <row r="22" spans="2:7" ht="16.5" customHeight="1" x14ac:dyDescent="0.35">
      <c r="B22" s="1" t="s">
        <v>51</v>
      </c>
      <c r="C22" s="1" t="s">
        <v>22</v>
      </c>
      <c r="D22" s="13">
        <v>300</v>
      </c>
      <c r="E22" s="13">
        <v>400</v>
      </c>
      <c r="F22" s="13">
        <f>BudgetDetails[[#This Row],[预计成本]]-BudgetDetails[[#This Row],[实际成本]]</f>
        <v>-100</v>
      </c>
      <c r="G22" s="14">
        <f>BudgetDetails[[#This Row],[实际成本]]</f>
        <v>400</v>
      </c>
    </row>
    <row r="23" spans="2:7" ht="16.5" customHeight="1" x14ac:dyDescent="0.35">
      <c r="B23" s="1" t="s">
        <v>52</v>
      </c>
      <c r="C23" s="1" t="s">
        <v>22</v>
      </c>
      <c r="D23" s="13">
        <v>200</v>
      </c>
      <c r="E23" s="13"/>
      <c r="F23" s="13">
        <f>BudgetDetails[[#This Row],[预计成本]]-BudgetDetails[[#This Row],[实际成本]]</f>
        <v>200</v>
      </c>
      <c r="G23" s="14">
        <f>BudgetDetails[[#This Row],[实际成本]]</f>
        <v>0</v>
      </c>
    </row>
    <row r="24" spans="2:7" ht="16.5" customHeight="1" x14ac:dyDescent="0.35">
      <c r="B24" s="1" t="s">
        <v>53</v>
      </c>
      <c r="C24" s="1" t="s">
        <v>22</v>
      </c>
      <c r="D24" s="13">
        <v>200</v>
      </c>
      <c r="E24" s="13">
        <v>150</v>
      </c>
      <c r="F24" s="13">
        <f>BudgetDetails[[#This Row],[预计成本]]-BudgetDetails[[#This Row],[实际成本]]</f>
        <v>50</v>
      </c>
      <c r="G24" s="14">
        <f>BudgetDetails[[#This Row],[实际成本]]</f>
        <v>150</v>
      </c>
    </row>
    <row r="25" spans="2:7" ht="16.5" customHeight="1" x14ac:dyDescent="0.35">
      <c r="B25" s="1" t="s">
        <v>54</v>
      </c>
      <c r="C25" s="1" t="s">
        <v>22</v>
      </c>
      <c r="D25" s="13">
        <v>1700</v>
      </c>
      <c r="E25" s="13">
        <v>1700</v>
      </c>
      <c r="F25" s="13">
        <f>BudgetDetails[[#This Row],[预计成本]]-BudgetDetails[[#This Row],[实际成本]]</f>
        <v>0</v>
      </c>
      <c r="G25" s="14">
        <f>BudgetDetails[[#This Row],[实际成本]]</f>
        <v>1700</v>
      </c>
    </row>
    <row r="26" spans="2:7" ht="16.5" customHeight="1" x14ac:dyDescent="0.35">
      <c r="B26" s="1" t="s">
        <v>55</v>
      </c>
      <c r="C26" s="1" t="s">
        <v>22</v>
      </c>
      <c r="D26" s="13"/>
      <c r="E26" s="13"/>
      <c r="F26" s="13">
        <f>BudgetDetails[[#This Row],[预计成本]]-BudgetDetails[[#This Row],[实际成本]]</f>
        <v>0</v>
      </c>
      <c r="G26" s="14">
        <f>BudgetDetails[[#This Row],[实际成本]]</f>
        <v>0</v>
      </c>
    </row>
    <row r="27" spans="2:7" ht="16.5" customHeight="1" x14ac:dyDescent="0.35">
      <c r="B27" s="1" t="s">
        <v>56</v>
      </c>
      <c r="C27" s="1" t="s">
        <v>22</v>
      </c>
      <c r="D27" s="13">
        <v>100</v>
      </c>
      <c r="E27" s="13">
        <v>100</v>
      </c>
      <c r="F27" s="13">
        <f>BudgetDetails[[#This Row],[预计成本]]-BudgetDetails[[#This Row],[实际成本]]</f>
        <v>0</v>
      </c>
      <c r="G27" s="14">
        <f>BudgetDetails[[#This Row],[实际成本]]</f>
        <v>100</v>
      </c>
    </row>
    <row r="28" spans="2:7" ht="16.5" customHeight="1" x14ac:dyDescent="0.35">
      <c r="B28" s="1" t="s">
        <v>57</v>
      </c>
      <c r="C28" s="1" t="s">
        <v>22</v>
      </c>
      <c r="D28" s="13">
        <v>60</v>
      </c>
      <c r="E28" s="13">
        <v>60</v>
      </c>
      <c r="F28" s="13">
        <f>BudgetDetails[[#This Row],[预计成本]]-BudgetDetails[[#This Row],[实际成本]]</f>
        <v>0</v>
      </c>
      <c r="G28" s="14">
        <f>BudgetDetails[[#This Row],[实际成本]]</f>
        <v>60</v>
      </c>
    </row>
    <row r="29" spans="2:7" ht="16.5" customHeight="1" x14ac:dyDescent="0.35">
      <c r="B29" s="1" t="s">
        <v>58</v>
      </c>
      <c r="C29" s="1" t="s">
        <v>22</v>
      </c>
      <c r="D29" s="13">
        <v>35</v>
      </c>
      <c r="E29" s="13">
        <v>39</v>
      </c>
      <c r="F29" s="13">
        <f>BudgetDetails[[#This Row],[预计成本]]-BudgetDetails[[#This Row],[实际成本]]</f>
        <v>-4</v>
      </c>
      <c r="G29" s="14">
        <f>BudgetDetails[[#This Row],[实际成本]]</f>
        <v>39</v>
      </c>
    </row>
    <row r="30" spans="2:7" ht="16.5" customHeight="1" x14ac:dyDescent="0.35">
      <c r="B30" s="1" t="s">
        <v>59</v>
      </c>
      <c r="C30" s="1" t="s">
        <v>22</v>
      </c>
      <c r="D30" s="13">
        <v>40</v>
      </c>
      <c r="E30" s="13">
        <v>55</v>
      </c>
      <c r="F30" s="13">
        <f>BudgetDetails[[#This Row],[预计成本]]-BudgetDetails[[#This Row],[实际成本]]</f>
        <v>-15</v>
      </c>
      <c r="G30" s="14">
        <f>BudgetDetails[[#This Row],[实际成本]]</f>
        <v>55</v>
      </c>
    </row>
    <row r="31" spans="2:7" ht="16.5" customHeight="1" x14ac:dyDescent="0.35">
      <c r="B31" s="1" t="s">
        <v>60</v>
      </c>
      <c r="C31" s="1" t="s">
        <v>22</v>
      </c>
      <c r="D31" s="13">
        <v>25</v>
      </c>
      <c r="E31" s="13">
        <v>22</v>
      </c>
      <c r="F31" s="13">
        <f>BudgetDetails[[#This Row],[预计成本]]-BudgetDetails[[#This Row],[实际成本]]</f>
        <v>3</v>
      </c>
      <c r="G31" s="14">
        <f>BudgetDetails[[#This Row],[实际成本]]</f>
        <v>22</v>
      </c>
    </row>
    <row r="32" spans="2:7" ht="16.5" customHeight="1" x14ac:dyDescent="0.35">
      <c r="B32" s="1" t="s">
        <v>61</v>
      </c>
      <c r="C32" s="1" t="s">
        <v>22</v>
      </c>
      <c r="D32" s="13">
        <v>25</v>
      </c>
      <c r="E32" s="13">
        <v>26</v>
      </c>
      <c r="F32" s="13">
        <f>BudgetDetails[[#This Row],[预计成本]]-BudgetDetails[[#This Row],[实际成本]]</f>
        <v>-1</v>
      </c>
      <c r="G32" s="14">
        <f>BudgetDetails[[#This Row],[实际成本]]</f>
        <v>26</v>
      </c>
    </row>
    <row r="33" spans="2:7" ht="16.5" customHeight="1" x14ac:dyDescent="0.35">
      <c r="B33" s="1" t="s">
        <v>62</v>
      </c>
      <c r="C33" s="1" t="s">
        <v>23</v>
      </c>
      <c r="D33" s="13">
        <v>400</v>
      </c>
      <c r="E33" s="13">
        <v>400</v>
      </c>
      <c r="F33" s="13">
        <f>BudgetDetails[[#This Row],[预计成本]]-BudgetDetails[[#This Row],[实际成本]]</f>
        <v>0</v>
      </c>
      <c r="G33" s="14">
        <f>BudgetDetails[[#This Row],[实际成本]]</f>
        <v>400</v>
      </c>
    </row>
    <row r="34" spans="2:7" ht="16.5" customHeight="1" x14ac:dyDescent="0.35">
      <c r="B34" s="1" t="s">
        <v>63</v>
      </c>
      <c r="C34" s="1" t="s">
        <v>23</v>
      </c>
      <c r="D34" s="13">
        <v>400</v>
      </c>
      <c r="E34" s="13">
        <v>400</v>
      </c>
      <c r="F34" s="13">
        <f>BudgetDetails[[#This Row],[预计成本]]-BudgetDetails[[#This Row],[实际成本]]</f>
        <v>0</v>
      </c>
      <c r="G34" s="14">
        <f>BudgetDetails[[#This Row],[实际成本]]</f>
        <v>400</v>
      </c>
    </row>
    <row r="35" spans="2:7" ht="16.5" customHeight="1" x14ac:dyDescent="0.35">
      <c r="B35" s="1" t="s">
        <v>64</v>
      </c>
      <c r="C35" s="1" t="s">
        <v>23</v>
      </c>
      <c r="D35" s="13">
        <v>100</v>
      </c>
      <c r="E35" s="13">
        <v>100</v>
      </c>
      <c r="F35" s="13">
        <f>BudgetDetails[[#This Row],[预计成本]]-BudgetDetails[[#This Row],[实际成本]]</f>
        <v>0</v>
      </c>
      <c r="G35" s="14">
        <f>BudgetDetails[[#This Row],[实际成本]]</f>
        <v>100</v>
      </c>
    </row>
    <row r="36" spans="2:7" ht="16.5" customHeight="1" x14ac:dyDescent="0.35">
      <c r="B36" s="1" t="s">
        <v>65</v>
      </c>
      <c r="C36" s="1" t="s">
        <v>24</v>
      </c>
      <c r="D36" s="13">
        <v>200</v>
      </c>
      <c r="E36" s="13">
        <v>200</v>
      </c>
      <c r="F36" s="13">
        <f>BudgetDetails[[#This Row],[预计成本]]-BudgetDetails[[#This Row],[实际成本]]</f>
        <v>0</v>
      </c>
      <c r="G36" s="14">
        <f>BudgetDetails[[#This Row],[实际成本]]</f>
        <v>200</v>
      </c>
    </row>
    <row r="37" spans="2:7" ht="16.5" customHeight="1" x14ac:dyDescent="0.35">
      <c r="B37" s="1" t="s">
        <v>66</v>
      </c>
      <c r="C37" s="1" t="s">
        <v>24</v>
      </c>
      <c r="D37" s="13"/>
      <c r="E37" s="13"/>
      <c r="F37" s="13">
        <f>BudgetDetails[[#This Row],[预计成本]]-BudgetDetails[[#This Row],[实际成本]]</f>
        <v>0</v>
      </c>
      <c r="G37" s="14">
        <f>BudgetDetails[[#This Row],[实际成本]]</f>
        <v>0</v>
      </c>
    </row>
    <row r="38" spans="2:7" ht="16.5" customHeight="1" x14ac:dyDescent="0.35">
      <c r="B38" s="1" t="s">
        <v>67</v>
      </c>
      <c r="C38" s="1" t="s">
        <v>24</v>
      </c>
      <c r="D38" s="13"/>
      <c r="E38" s="13"/>
      <c r="F38" s="13">
        <f>BudgetDetails[[#This Row],[预计成本]]-BudgetDetails[[#This Row],[实际成本]]</f>
        <v>0</v>
      </c>
      <c r="G38" s="14">
        <f>BudgetDetails[[#This Row],[实际成本]]</f>
        <v>0</v>
      </c>
    </row>
    <row r="39" spans="2:7" ht="16.5" customHeight="1" x14ac:dyDescent="0.35">
      <c r="B39" s="1" t="s">
        <v>68</v>
      </c>
      <c r="C39" s="1" t="s">
        <v>24</v>
      </c>
      <c r="D39" s="13"/>
      <c r="E39" s="13"/>
      <c r="F39" s="13">
        <f>BudgetDetails[[#This Row],[预计成本]]-BudgetDetails[[#This Row],[实际成本]]</f>
        <v>0</v>
      </c>
      <c r="G39" s="14">
        <f>BudgetDetails[[#This Row],[实际成本]]</f>
        <v>0</v>
      </c>
    </row>
    <row r="40" spans="2:7" ht="16.5" customHeight="1" x14ac:dyDescent="0.35">
      <c r="B40" s="1" t="s">
        <v>69</v>
      </c>
      <c r="C40" s="1" t="s">
        <v>24</v>
      </c>
      <c r="D40" s="13"/>
      <c r="E40" s="13"/>
      <c r="F40" s="13">
        <f>BudgetDetails[[#This Row],[预计成本]]-BudgetDetails[[#This Row],[实际成本]]</f>
        <v>0</v>
      </c>
      <c r="G40" s="14">
        <f>BudgetDetails[[#This Row],[实际成本]]</f>
        <v>0</v>
      </c>
    </row>
    <row r="41" spans="2:7" ht="16.5" customHeight="1" x14ac:dyDescent="0.35">
      <c r="B41" s="1" t="s">
        <v>70</v>
      </c>
      <c r="C41" s="1" t="s">
        <v>25</v>
      </c>
      <c r="D41" s="13">
        <v>150</v>
      </c>
      <c r="E41" s="13">
        <v>140</v>
      </c>
      <c r="F41" s="13">
        <f>BudgetDetails[[#This Row],[预计成本]]-BudgetDetails[[#This Row],[实际成本]]</f>
        <v>10</v>
      </c>
      <c r="G41" s="14">
        <f>BudgetDetails[[#This Row],[实际成本]]</f>
        <v>140</v>
      </c>
    </row>
    <row r="42" spans="2:7" ht="16.5" customHeight="1" x14ac:dyDescent="0.35">
      <c r="B42" s="1" t="s">
        <v>71</v>
      </c>
      <c r="C42" s="1" t="s">
        <v>25</v>
      </c>
      <c r="D42" s="13"/>
      <c r="E42" s="13"/>
      <c r="F42" s="13">
        <f>BudgetDetails[[#This Row],[预计成本]]-BudgetDetails[[#This Row],[实际成本]]</f>
        <v>0</v>
      </c>
      <c r="G42" s="14">
        <f>BudgetDetails[[#This Row],[实际成本]]</f>
        <v>0</v>
      </c>
    </row>
    <row r="43" spans="2:7" ht="16.5" customHeight="1" x14ac:dyDescent="0.35">
      <c r="B43" s="1" t="s">
        <v>72</v>
      </c>
      <c r="C43" s="1" t="s">
        <v>25</v>
      </c>
      <c r="D43" s="13"/>
      <c r="E43" s="13"/>
      <c r="F43" s="13">
        <f>BudgetDetails[[#This Row],[预计成本]]-BudgetDetails[[#This Row],[实际成本]]</f>
        <v>0</v>
      </c>
      <c r="G43" s="14">
        <f>BudgetDetails[[#This Row],[实际成本]]</f>
        <v>0</v>
      </c>
    </row>
    <row r="44" spans="2:7" ht="16.5" customHeight="1" x14ac:dyDescent="0.35">
      <c r="B44" s="1" t="s">
        <v>73</v>
      </c>
      <c r="C44" s="1" t="s">
        <v>25</v>
      </c>
      <c r="D44" s="13"/>
      <c r="E44" s="13"/>
      <c r="F44" s="13">
        <f>BudgetDetails[[#This Row],[预计成本]]-BudgetDetails[[#This Row],[实际成本]]</f>
        <v>0</v>
      </c>
      <c r="G44" s="14">
        <f>BudgetDetails[[#This Row],[实际成本]]</f>
        <v>0</v>
      </c>
    </row>
    <row r="45" spans="2:7" ht="16.5" customHeight="1" x14ac:dyDescent="0.35">
      <c r="B45" s="1" t="s">
        <v>33</v>
      </c>
      <c r="C45" s="1" t="s">
        <v>25</v>
      </c>
      <c r="D45" s="13"/>
      <c r="E45" s="13"/>
      <c r="F45" s="13">
        <f>BudgetDetails[[#This Row],[预计成本]]-BudgetDetails[[#This Row],[实际成本]]</f>
        <v>0</v>
      </c>
      <c r="G45" s="14">
        <f>BudgetDetails[[#This Row],[实际成本]]</f>
        <v>0</v>
      </c>
    </row>
    <row r="46" spans="2:7" ht="16.5" customHeight="1" x14ac:dyDescent="0.35">
      <c r="B46" s="1" t="s">
        <v>20</v>
      </c>
      <c r="C46" s="1" t="s">
        <v>26</v>
      </c>
      <c r="D46" s="13">
        <v>150</v>
      </c>
      <c r="E46" s="13">
        <v>75</v>
      </c>
      <c r="F46" s="13">
        <f>BudgetDetails[[#This Row],[预计成本]]-BudgetDetails[[#This Row],[实际成本]]</f>
        <v>75</v>
      </c>
      <c r="G46" s="14">
        <f>BudgetDetails[[#This Row],[实际成本]]</f>
        <v>75</v>
      </c>
    </row>
    <row r="47" spans="2:7" ht="16.5" customHeight="1" x14ac:dyDescent="0.35">
      <c r="B47" s="1" t="s">
        <v>74</v>
      </c>
      <c r="C47" s="1" t="s">
        <v>26</v>
      </c>
      <c r="D47" s="13">
        <v>20</v>
      </c>
      <c r="E47" s="13">
        <v>25</v>
      </c>
      <c r="F47" s="13">
        <f>BudgetDetails[[#This Row],[预计成本]]-BudgetDetails[[#This Row],[实际成本]]</f>
        <v>-5</v>
      </c>
      <c r="G47" s="14">
        <f>BudgetDetails[[#This Row],[实际成本]]</f>
        <v>25</v>
      </c>
    </row>
    <row r="48" spans="2:7" ht="16.5" customHeight="1" x14ac:dyDescent="0.35">
      <c r="B48" s="1" t="s">
        <v>33</v>
      </c>
      <c r="C48" s="1" t="s">
        <v>26</v>
      </c>
      <c r="D48" s="13"/>
      <c r="E48" s="13"/>
      <c r="F48" s="13">
        <f>BudgetDetails[[#This Row],[预计成本]]-BudgetDetails[[#This Row],[实际成本]]</f>
        <v>0</v>
      </c>
      <c r="G48" s="14">
        <f>BudgetDetails[[#This Row],[实际成本]]</f>
        <v>0</v>
      </c>
    </row>
    <row r="49" spans="2:7" ht="16.5" customHeight="1" x14ac:dyDescent="0.35">
      <c r="B49" s="1" t="s">
        <v>75</v>
      </c>
      <c r="C49" s="1" t="s">
        <v>26</v>
      </c>
      <c r="D49" s="13"/>
      <c r="E49" s="13"/>
      <c r="F49" s="13">
        <f>BudgetDetails[[#This Row],[预计成本]]-BudgetDetails[[#This Row],[实际成本]]</f>
        <v>0</v>
      </c>
      <c r="G49" s="14">
        <f>BudgetDetails[[#This Row],[实际成本]]</f>
        <v>0</v>
      </c>
    </row>
    <row r="50" spans="2:7" ht="16.5" customHeight="1" x14ac:dyDescent="0.35">
      <c r="B50" s="1" t="s">
        <v>76</v>
      </c>
      <c r="C50" s="1" t="s">
        <v>27</v>
      </c>
      <c r="D50" s="13">
        <v>200</v>
      </c>
      <c r="E50" s="13">
        <v>200</v>
      </c>
      <c r="F50" s="13">
        <f>BudgetDetails[[#This Row],[预计成本]]-BudgetDetails[[#This Row],[实际成本]]</f>
        <v>0</v>
      </c>
      <c r="G50" s="14">
        <f>BudgetDetails[[#This Row],[实际成本]]</f>
        <v>200</v>
      </c>
    </row>
    <row r="51" spans="2:7" ht="16.5" customHeight="1" x14ac:dyDescent="0.35">
      <c r="B51" s="1" t="s">
        <v>77</v>
      </c>
      <c r="C51" s="1" t="s">
        <v>27</v>
      </c>
      <c r="D51" s="13"/>
      <c r="E51" s="13"/>
      <c r="F51" s="13">
        <f>BudgetDetails[[#This Row],[预计成本]]-BudgetDetails[[#This Row],[实际成本]]</f>
        <v>0</v>
      </c>
      <c r="G51" s="14">
        <f>BudgetDetails[[#This Row],[实际成本]]</f>
        <v>0</v>
      </c>
    </row>
    <row r="52" spans="2:7" ht="16.5" customHeight="1" x14ac:dyDescent="0.35">
      <c r="B52" s="1" t="s">
        <v>78</v>
      </c>
      <c r="C52" s="1" t="s">
        <v>28</v>
      </c>
      <c r="D52" s="13">
        <v>300</v>
      </c>
      <c r="E52" s="13">
        <v>300</v>
      </c>
      <c r="F52" s="13">
        <f>BudgetDetails[[#This Row],[预计成本]]-BudgetDetails[[#This Row],[实际成本]]</f>
        <v>0</v>
      </c>
      <c r="G52" s="14">
        <f>BudgetDetails[[#This Row],[实际成本]]</f>
        <v>300</v>
      </c>
    </row>
    <row r="53" spans="2:7" ht="16.5" customHeight="1" x14ac:dyDescent="0.35">
      <c r="B53" s="1" t="s">
        <v>79</v>
      </c>
      <c r="C53" s="1" t="s">
        <v>28</v>
      </c>
      <c r="D53" s="13"/>
      <c r="E53" s="13"/>
      <c r="F53" s="13">
        <f>BudgetDetails[[#This Row],[预计成本]]-BudgetDetails[[#This Row],[实际成本]]</f>
        <v>0</v>
      </c>
      <c r="G53" s="14">
        <f>BudgetDetails[[#This Row],[实际成本]]</f>
        <v>0</v>
      </c>
    </row>
    <row r="54" spans="2:7" ht="16.5" customHeight="1" x14ac:dyDescent="0.35">
      <c r="B54" s="1" t="s">
        <v>80</v>
      </c>
      <c r="C54" s="1" t="s">
        <v>28</v>
      </c>
      <c r="D54" s="13"/>
      <c r="E54" s="13"/>
      <c r="F54" s="13">
        <f>BudgetDetails[[#This Row],[预计成本]]-BudgetDetails[[#This Row],[实际成本]]</f>
        <v>0</v>
      </c>
      <c r="G54" s="14">
        <f>BudgetDetails[[#This Row],[实际成本]]</f>
        <v>0</v>
      </c>
    </row>
    <row r="55" spans="2:7" ht="16.5" customHeight="1" x14ac:dyDescent="0.35">
      <c r="B55" s="1" t="s">
        <v>81</v>
      </c>
      <c r="C55" s="1" t="s">
        <v>29</v>
      </c>
      <c r="D55" s="13">
        <v>100</v>
      </c>
      <c r="E55" s="13">
        <v>150</v>
      </c>
      <c r="F55" s="13">
        <f>BudgetDetails[[#This Row],[预计成本]]-BudgetDetails[[#This Row],[实际成本]]</f>
        <v>-50</v>
      </c>
      <c r="G55" s="14">
        <f>BudgetDetails[[#This Row],[实际成本]]</f>
        <v>150</v>
      </c>
    </row>
    <row r="56" spans="2:7" ht="16.5" customHeight="1" x14ac:dyDescent="0.35">
      <c r="B56" s="1" t="s">
        <v>82</v>
      </c>
      <c r="C56" s="1" t="s">
        <v>29</v>
      </c>
      <c r="D56" s="13">
        <v>450</v>
      </c>
      <c r="E56" s="13">
        <v>400</v>
      </c>
      <c r="F56" s="13">
        <f>BudgetDetails[[#This Row],[预计成本]]-BudgetDetails[[#This Row],[实际成本]]</f>
        <v>50</v>
      </c>
      <c r="G56" s="14">
        <f>BudgetDetails[[#This Row],[实际成本]]</f>
        <v>400</v>
      </c>
    </row>
    <row r="57" spans="2:7" ht="16.5" customHeight="1" x14ac:dyDescent="0.35">
      <c r="B57" s="1" t="s">
        <v>23</v>
      </c>
      <c r="C57" s="1" t="s">
        <v>29</v>
      </c>
      <c r="D57" s="13">
        <v>300</v>
      </c>
      <c r="E57" s="13">
        <v>300</v>
      </c>
      <c r="F57" s="13">
        <f>BudgetDetails[[#This Row],[预计成本]]-BudgetDetails[[#This Row],[实际成本]]</f>
        <v>0</v>
      </c>
      <c r="G57" s="14">
        <f>BudgetDetails[[#This Row],[实际成本]]</f>
        <v>300</v>
      </c>
    </row>
    <row r="58" spans="2:7" ht="16.5" customHeight="1" x14ac:dyDescent="0.35">
      <c r="B58" s="1" t="s">
        <v>83</v>
      </c>
      <c r="C58" s="1" t="s">
        <v>29</v>
      </c>
      <c r="D58" s="13">
        <v>25</v>
      </c>
      <c r="E58" s="13">
        <v>25</v>
      </c>
      <c r="F58" s="13">
        <f>BudgetDetails[[#This Row],[预计成本]]-BudgetDetails[[#This Row],[实际成本]]</f>
        <v>0</v>
      </c>
      <c r="G58" s="14">
        <f>BudgetDetails[[#This Row],[实际成本]]</f>
        <v>25</v>
      </c>
    </row>
    <row r="59" spans="2:7" ht="16.5" customHeight="1" x14ac:dyDescent="0.35">
      <c r="B59" s="1" t="s">
        <v>53</v>
      </c>
      <c r="C59" s="1" t="s">
        <v>29</v>
      </c>
      <c r="D59" s="13">
        <v>100</v>
      </c>
      <c r="E59" s="13">
        <v>50</v>
      </c>
      <c r="F59" s="13">
        <f>BudgetDetails[[#This Row],[预计成本]]-BudgetDetails[[#This Row],[实际成本]]</f>
        <v>50</v>
      </c>
      <c r="G59" s="14">
        <f>BudgetDetails[[#This Row],[实际成本]]</f>
        <v>50</v>
      </c>
    </row>
    <row r="60" spans="2:7" ht="16.5" customHeight="1" x14ac:dyDescent="0.35">
      <c r="B60" s="1" t="s">
        <v>84</v>
      </c>
      <c r="C60" s="1" t="s">
        <v>29</v>
      </c>
      <c r="D60" s="13"/>
      <c r="E60" s="13"/>
      <c r="F60" s="13">
        <f>BudgetDetails[[#This Row],[预计成本]]-BudgetDetails[[#This Row],[实际成本]]</f>
        <v>0</v>
      </c>
      <c r="G60" s="14">
        <f>BudgetDetails[[#This Row],[实际成本]]</f>
        <v>0</v>
      </c>
    </row>
    <row r="61" spans="2:7" ht="16.5" customHeight="1" x14ac:dyDescent="0.35">
      <c r="B61" s="1" t="s">
        <v>85</v>
      </c>
      <c r="C61" s="1" t="s">
        <v>29</v>
      </c>
      <c r="D61" s="13">
        <v>450</v>
      </c>
      <c r="E61" s="13">
        <v>450</v>
      </c>
      <c r="F61" s="13">
        <f>BudgetDetails[[#This Row],[预计成本]]-BudgetDetails[[#This Row],[实际成本]]</f>
        <v>0</v>
      </c>
      <c r="G61" s="14">
        <f>BudgetDetails[[#This Row],[实际成本]]</f>
        <v>450</v>
      </c>
    </row>
    <row r="62" spans="2:7" ht="16.5" customHeight="1" x14ac:dyDescent="0.35">
      <c r="B62" s="16" t="s">
        <v>93</v>
      </c>
      <c r="D62" s="47">
        <f>SUBTOTAL(109,BudgetDetails[预计成本])</f>
        <v>7915</v>
      </c>
      <c r="E62" s="47">
        <f>SUBTOTAL(109,BudgetDetails[实际成本])</f>
        <v>7860</v>
      </c>
      <c r="F62" s="47">
        <f>SUBTOTAL(109,BudgetDetails[差额])</f>
        <v>55</v>
      </c>
      <c r="G62" s="45"/>
    </row>
    <row r="63" spans="2:7" ht="16.5" customHeight="1" x14ac:dyDescent="0.35"/>
    <row r="64" spans="2:7" ht="16.5" customHeight="1" x14ac:dyDescent="0.35"/>
    <row r="65" ht="16.5" customHeight="1" x14ac:dyDescent="0.35"/>
    <row r="66" ht="16.5" customHeight="1" x14ac:dyDescent="0.35"/>
    <row r="67" ht="16.5" customHeight="1" x14ac:dyDescent="0.35"/>
    <row r="68" ht="16.5" customHeight="1" x14ac:dyDescent="0.35"/>
    <row r="69" ht="16.5" customHeight="1" x14ac:dyDescent="0.35"/>
    <row r="70" ht="16.5" customHeight="1" x14ac:dyDescent="0.35"/>
    <row r="71" ht="16.5" customHeight="1" x14ac:dyDescent="0.35"/>
    <row r="72" ht="16.5" customHeight="1" x14ac:dyDescent="0.35"/>
    <row r="73" ht="16.5" customHeight="1" x14ac:dyDescent="0.35"/>
    <row r="74" ht="16.5" customHeight="1" x14ac:dyDescent="0.35"/>
    <row r="75" ht="16.5" customHeight="1" x14ac:dyDescent="0.35"/>
    <row r="76" ht="16.5" customHeight="1" x14ac:dyDescent="0.35"/>
    <row r="77" ht="16.5" customHeight="1" x14ac:dyDescent="0.35"/>
    <row r="78" ht="16.5" customHeight="1" x14ac:dyDescent="0.35"/>
    <row r="79" ht="16.5" customHeight="1" x14ac:dyDescent="0.35"/>
    <row r="80" ht="16.5" customHeight="1" x14ac:dyDescent="0.35"/>
    <row r="81" ht="16.5" customHeight="1" x14ac:dyDescent="0.35"/>
    <row r="82" ht="16.5" customHeight="1" x14ac:dyDescent="0.35"/>
    <row r="83" ht="16.5" customHeight="1" x14ac:dyDescent="0.35"/>
    <row r="84" ht="16.5" customHeight="1" x14ac:dyDescent="0.35"/>
    <row r="85" ht="16.5" customHeight="1" x14ac:dyDescent="0.35"/>
    <row r="86" ht="16.5" customHeight="1" x14ac:dyDescent="0.35"/>
    <row r="87" ht="16.5" customHeight="1" x14ac:dyDescent="0.35"/>
    <row r="88" ht="16.5" customHeight="1" x14ac:dyDescent="0.35"/>
    <row r="89" ht="16.5" customHeight="1" x14ac:dyDescent="0.35"/>
    <row r="90" ht="16.5" customHeight="1" x14ac:dyDescent="0.35"/>
    <row r="91" ht="16.5" customHeight="1" x14ac:dyDescent="0.35"/>
    <row r="92" ht="16.5" customHeight="1" x14ac:dyDescent="0.35"/>
    <row r="93" ht="16.5" customHeight="1" x14ac:dyDescent="0.35"/>
    <row r="94" ht="16.5" customHeight="1" x14ac:dyDescent="0.35"/>
    <row r="95" ht="16.5" customHeight="1" x14ac:dyDescent="0.35"/>
    <row r="96" ht="16.5" customHeight="1" x14ac:dyDescent="0.35"/>
    <row r="97" ht="16.5" customHeight="1" x14ac:dyDescent="0.35"/>
    <row r="98" ht="16.5" customHeight="1" x14ac:dyDescent="0.35"/>
    <row r="99" ht="16.5" customHeight="1" x14ac:dyDescent="0.35"/>
    <row r="100" ht="16.5" customHeight="1" x14ac:dyDescent="0.35"/>
    <row r="101" ht="16.5" customHeight="1" x14ac:dyDescent="0.35"/>
    <row r="102" ht="16.5" customHeight="1" x14ac:dyDescent="0.35"/>
    <row r="103" ht="16.5" customHeight="1" x14ac:dyDescent="0.35"/>
    <row r="104" ht="16.5" customHeight="1" x14ac:dyDescent="0.35"/>
    <row r="105" ht="16.5" customHeight="1" x14ac:dyDescent="0.35"/>
    <row r="106" ht="16.5" customHeight="1" x14ac:dyDescent="0.35"/>
    <row r="107" ht="16.5" customHeight="1" x14ac:dyDescent="0.35"/>
    <row r="108" ht="16.5" customHeight="1" x14ac:dyDescent="0.35"/>
    <row r="109" ht="16.5" customHeight="1" x14ac:dyDescent="0.35"/>
    <row r="110" ht="16.5" customHeight="1" x14ac:dyDescent="0.35"/>
    <row r="111" ht="16.5" customHeight="1" x14ac:dyDescent="0.35"/>
    <row r="112" ht="16.5" customHeight="1" x14ac:dyDescent="0.35"/>
    <row r="113" ht="16.5" customHeight="1" x14ac:dyDescent="0.35"/>
    <row r="114" ht="16.5" customHeight="1" x14ac:dyDescent="0.35"/>
    <row r="115" ht="16.5" customHeight="1" x14ac:dyDescent="0.35"/>
    <row r="116" ht="16.5" customHeight="1" x14ac:dyDescent="0.35"/>
    <row r="117" ht="16.5" customHeight="1" x14ac:dyDescent="0.35"/>
    <row r="118" ht="16.5" customHeight="1" x14ac:dyDescent="0.35"/>
    <row r="119" ht="16.5" customHeight="1" x14ac:dyDescent="0.35"/>
    <row r="120" ht="16.5" customHeight="1" x14ac:dyDescent="0.35"/>
    <row r="121" ht="16.5" customHeight="1" x14ac:dyDescent="0.35"/>
    <row r="122" ht="16.5" customHeight="1" x14ac:dyDescent="0.35"/>
    <row r="123" ht="16.5" customHeight="1" x14ac:dyDescent="0.35"/>
    <row r="124" ht="16.5" customHeight="1" x14ac:dyDescent="0.35"/>
    <row r="125" ht="16.5" customHeight="1" x14ac:dyDescent="0.35"/>
    <row r="126" ht="16.5" customHeight="1" x14ac:dyDescent="0.35"/>
    <row r="127" ht="16.5" customHeight="1" x14ac:dyDescent="0.35"/>
    <row r="128" ht="16.5" customHeight="1" x14ac:dyDescent="0.35"/>
    <row r="129" ht="16.5" customHeight="1" x14ac:dyDescent="0.35"/>
    <row r="130" ht="16.5" customHeight="1" x14ac:dyDescent="0.35"/>
    <row r="131" ht="16.5" customHeight="1" x14ac:dyDescent="0.35"/>
    <row r="132" ht="16.5" customHeight="1" x14ac:dyDescent="0.35"/>
    <row r="133" ht="16.5" customHeight="1" x14ac:dyDescent="0.35"/>
    <row r="134" ht="16.5" customHeight="1" x14ac:dyDescent="0.35"/>
    <row r="135" ht="16.5" customHeight="1" x14ac:dyDescent="0.35"/>
    <row r="136" ht="16.5" customHeight="1" x14ac:dyDescent="0.35"/>
    <row r="137" ht="16.5" customHeight="1" x14ac:dyDescent="0.35"/>
    <row r="138" ht="16.5" customHeight="1" x14ac:dyDescent="0.35"/>
    <row r="139" ht="16.5" customHeight="1" x14ac:dyDescent="0.35"/>
    <row r="140" ht="16.5" customHeight="1" x14ac:dyDescent="0.35"/>
    <row r="141" ht="16.5" customHeight="1" x14ac:dyDescent="0.35"/>
    <row r="142" ht="16.5" customHeight="1" x14ac:dyDescent="0.35"/>
    <row r="143" ht="16.5" customHeight="1" x14ac:dyDescent="0.35"/>
    <row r="144" ht="16.5" customHeight="1" x14ac:dyDescent="0.35"/>
    <row r="145" ht="16.5" customHeight="1" x14ac:dyDescent="0.35"/>
    <row r="146" ht="16.5" customHeight="1" x14ac:dyDescent="0.35"/>
    <row r="147" ht="16.5" customHeight="1" x14ac:dyDescent="0.35"/>
    <row r="148" ht="16.5" customHeight="1" x14ac:dyDescent="0.35"/>
    <row r="149" ht="16.5" customHeight="1" x14ac:dyDescent="0.35"/>
    <row r="150" ht="16.5" customHeight="1" x14ac:dyDescent="0.35"/>
    <row r="151" ht="16.5" customHeight="1" x14ac:dyDescent="0.35"/>
    <row r="152" ht="16.5" customHeight="1" x14ac:dyDescent="0.35"/>
    <row r="153" ht="16.5" customHeight="1" x14ac:dyDescent="0.35"/>
    <row r="154" ht="16.5" customHeight="1" x14ac:dyDescent="0.35"/>
    <row r="155" ht="16.5" customHeight="1" x14ac:dyDescent="0.35"/>
    <row r="156" ht="16.5" customHeight="1" x14ac:dyDescent="0.35"/>
    <row r="157" ht="16.5" customHeight="1" x14ac:dyDescent="0.35"/>
    <row r="158" ht="16.5" customHeight="1" x14ac:dyDescent="0.35"/>
    <row r="159" ht="16.5" customHeight="1" x14ac:dyDescent="0.35"/>
    <row r="160" ht="16.5" customHeight="1" x14ac:dyDescent="0.35"/>
    <row r="161" ht="16.5" customHeight="1" x14ac:dyDescent="0.35"/>
    <row r="162" ht="16.5" customHeight="1" x14ac:dyDescent="0.35"/>
    <row r="163" ht="16.5" customHeight="1" x14ac:dyDescent="0.35"/>
    <row r="164" ht="16.5" customHeight="1" x14ac:dyDescent="0.35"/>
    <row r="165" ht="16.5" customHeight="1" x14ac:dyDescent="0.35"/>
    <row r="166" ht="16.5" customHeight="1" x14ac:dyDescent="0.35"/>
    <row r="167" ht="16.5" customHeight="1" x14ac:dyDescent="0.35"/>
    <row r="168" ht="16.5" customHeight="1" x14ac:dyDescent="0.35"/>
    <row r="169" ht="16.5" customHeight="1" x14ac:dyDescent="0.35"/>
    <row r="170" ht="16.5" customHeight="1" x14ac:dyDescent="0.35"/>
    <row r="171" ht="16.5" customHeight="1" x14ac:dyDescent="0.35"/>
    <row r="172" ht="16.5" customHeight="1" x14ac:dyDescent="0.35"/>
    <row r="173" ht="16.5" customHeight="1" x14ac:dyDescent="0.35"/>
    <row r="174" ht="16.5" customHeight="1" x14ac:dyDescent="0.35"/>
    <row r="175" ht="16.5" customHeight="1" x14ac:dyDescent="0.35"/>
    <row r="176" ht="16.5" customHeight="1" x14ac:dyDescent="0.35"/>
    <row r="177" ht="16.5" customHeight="1" x14ac:dyDescent="0.35"/>
    <row r="178" ht="16.5" customHeight="1" x14ac:dyDescent="0.35"/>
    <row r="179" ht="16.5" customHeight="1" x14ac:dyDescent="0.35"/>
    <row r="180" ht="16.5" customHeight="1" x14ac:dyDescent="0.35"/>
    <row r="181" ht="16.5" customHeight="1" x14ac:dyDescent="0.35"/>
    <row r="182" ht="16.5" customHeight="1" x14ac:dyDescent="0.35"/>
    <row r="183" ht="16.5" customHeight="1" x14ac:dyDescent="0.35"/>
    <row r="184" ht="16.5" customHeight="1" x14ac:dyDescent="0.35"/>
    <row r="185" ht="16.5" customHeight="1" x14ac:dyDescent="0.35"/>
    <row r="186" ht="16.5" customHeight="1" x14ac:dyDescent="0.35"/>
    <row r="187" ht="16.5" customHeight="1" x14ac:dyDescent="0.35"/>
    <row r="188" ht="16.5" customHeight="1" x14ac:dyDescent="0.35"/>
    <row r="189" ht="16.5" customHeight="1" x14ac:dyDescent="0.35"/>
    <row r="190" ht="16.5" customHeight="1" x14ac:dyDescent="0.35"/>
    <row r="191" ht="16.5" customHeight="1" x14ac:dyDescent="0.35"/>
    <row r="192" ht="16.5" customHeight="1" x14ac:dyDescent="0.35"/>
    <row r="193" ht="16.5" customHeight="1" x14ac:dyDescent="0.35"/>
    <row r="194" ht="16.5" customHeight="1" x14ac:dyDescent="0.35"/>
    <row r="195" ht="16.5" customHeight="1" x14ac:dyDescent="0.35"/>
    <row r="196" ht="16.5" customHeight="1" x14ac:dyDescent="0.35"/>
    <row r="197" ht="16.5" customHeight="1" x14ac:dyDescent="0.35"/>
    <row r="198" ht="16.5" customHeight="1" x14ac:dyDescent="0.35"/>
    <row r="199" ht="16.5" customHeight="1" x14ac:dyDescent="0.35"/>
    <row r="200" ht="16.5" customHeight="1" x14ac:dyDescent="0.35"/>
    <row r="201" ht="16.5" customHeight="1" x14ac:dyDescent="0.35"/>
    <row r="202" ht="16.5" customHeight="1" x14ac:dyDescent="0.35"/>
    <row r="203" ht="16.5" customHeight="1" x14ac:dyDescent="0.35"/>
    <row r="204" ht="16.5" customHeight="1" x14ac:dyDescent="0.35"/>
    <row r="205" ht="16.5" customHeight="1" x14ac:dyDescent="0.35"/>
    <row r="206" ht="16.5" customHeight="1" x14ac:dyDescent="0.35"/>
    <row r="207" ht="16.5" customHeight="1" x14ac:dyDescent="0.35"/>
    <row r="208" ht="16.5" customHeight="1" x14ac:dyDescent="0.35"/>
    <row r="209" ht="16.5" customHeight="1" x14ac:dyDescent="0.35"/>
    <row r="210" ht="16.5" customHeight="1" x14ac:dyDescent="0.35"/>
    <row r="211" ht="16.5" customHeight="1" x14ac:dyDescent="0.35"/>
    <row r="212" ht="16.5" customHeight="1" x14ac:dyDescent="0.35"/>
    <row r="213" ht="16.5" customHeight="1" x14ac:dyDescent="0.35"/>
    <row r="214" ht="16.5" customHeight="1" x14ac:dyDescent="0.35"/>
    <row r="215" ht="16.5" customHeight="1" x14ac:dyDescent="0.35"/>
    <row r="216" ht="16.5" customHeight="1" x14ac:dyDescent="0.35"/>
    <row r="217" ht="16.5" customHeight="1" x14ac:dyDescent="0.35"/>
    <row r="218" ht="16.5" customHeight="1" x14ac:dyDescent="0.35"/>
    <row r="219" ht="16.5" customHeight="1" x14ac:dyDescent="0.35"/>
    <row r="220" ht="16.5" customHeight="1" x14ac:dyDescent="0.35"/>
    <row r="221" ht="16.5" customHeight="1" x14ac:dyDescent="0.35"/>
    <row r="222" ht="16.5" customHeight="1" x14ac:dyDescent="0.35"/>
    <row r="223" ht="16.5" customHeight="1" x14ac:dyDescent="0.35"/>
    <row r="224" ht="16.5" customHeight="1" x14ac:dyDescent="0.35"/>
    <row r="225" ht="16.5" customHeight="1" x14ac:dyDescent="0.35"/>
    <row r="226" ht="16.5" customHeight="1" x14ac:dyDescent="0.35"/>
    <row r="227" ht="16.5" customHeight="1" x14ac:dyDescent="0.35"/>
    <row r="228" ht="16.5" customHeight="1" x14ac:dyDescent="0.35"/>
    <row r="229" ht="16.5" customHeight="1" x14ac:dyDescent="0.35"/>
    <row r="230" ht="16.5" customHeight="1" x14ac:dyDescent="0.35"/>
    <row r="231" ht="16.5" customHeight="1" x14ac:dyDescent="0.35"/>
    <row r="232" ht="16.5" customHeight="1" x14ac:dyDescent="0.35"/>
    <row r="233" ht="16.5" customHeight="1" x14ac:dyDescent="0.35"/>
    <row r="234" ht="16.5" customHeight="1" x14ac:dyDescent="0.35"/>
    <row r="235" ht="16.5" customHeight="1" x14ac:dyDescent="0.35"/>
    <row r="236" ht="16.5" customHeight="1" x14ac:dyDescent="0.35"/>
    <row r="237" ht="16.5" customHeight="1" x14ac:dyDescent="0.35"/>
    <row r="238" ht="16.5" customHeight="1" x14ac:dyDescent="0.35"/>
    <row r="239" ht="16.5" customHeight="1" x14ac:dyDescent="0.35"/>
    <row r="240" ht="16.5" customHeight="1" x14ac:dyDescent="0.35"/>
    <row r="241" ht="16.5" customHeight="1" x14ac:dyDescent="0.35"/>
    <row r="242" ht="16.5" customHeight="1" x14ac:dyDescent="0.35"/>
    <row r="243" ht="16.5" customHeight="1" x14ac:dyDescent="0.35"/>
    <row r="244" ht="16.5" customHeight="1" x14ac:dyDescent="0.35"/>
    <row r="245" ht="16.5" customHeight="1" x14ac:dyDescent="0.35"/>
    <row r="246" ht="16.5" customHeight="1" x14ac:dyDescent="0.35"/>
    <row r="247" ht="16.5" customHeight="1" x14ac:dyDescent="0.35"/>
    <row r="248" ht="16.5" customHeight="1" x14ac:dyDescent="0.35"/>
    <row r="249" ht="16.5" customHeight="1" x14ac:dyDescent="0.35"/>
    <row r="250" ht="16.5" customHeight="1" x14ac:dyDescent="0.35"/>
    <row r="251" ht="16.5" customHeight="1" x14ac:dyDescent="0.35"/>
    <row r="252" ht="16.5" customHeight="1" x14ac:dyDescent="0.35"/>
    <row r="253" ht="16.5" customHeight="1" x14ac:dyDescent="0.35"/>
    <row r="254" ht="16.5" customHeight="1" x14ac:dyDescent="0.35"/>
    <row r="255" ht="16.5" customHeight="1" x14ac:dyDescent="0.35"/>
    <row r="256" ht="16.5" customHeight="1" x14ac:dyDescent="0.35"/>
    <row r="257" ht="16.5" customHeight="1" x14ac:dyDescent="0.35"/>
    <row r="258" ht="16.5" customHeight="1" x14ac:dyDescent="0.35"/>
    <row r="259" ht="16.5" customHeight="1" x14ac:dyDescent="0.35"/>
    <row r="260" ht="16.5" customHeight="1" x14ac:dyDescent="0.35"/>
    <row r="261" ht="16.5" customHeight="1" x14ac:dyDescent="0.35"/>
    <row r="262" ht="16.5" customHeight="1" x14ac:dyDescent="0.35"/>
    <row r="263" ht="16.5" customHeight="1" x14ac:dyDescent="0.35"/>
    <row r="264" ht="16.5" customHeight="1" x14ac:dyDescent="0.35"/>
    <row r="265" ht="16.5" customHeight="1" x14ac:dyDescent="0.35"/>
    <row r="266" ht="16.5" customHeight="1" x14ac:dyDescent="0.35"/>
    <row r="267" ht="16.5" customHeight="1" x14ac:dyDescent="0.35"/>
    <row r="268" ht="16.5" customHeight="1" x14ac:dyDescent="0.35"/>
    <row r="269" ht="16.5" customHeight="1" x14ac:dyDescent="0.35"/>
    <row r="270" ht="16.5" customHeight="1" x14ac:dyDescent="0.35"/>
    <row r="271" ht="16.5" customHeight="1" x14ac:dyDescent="0.35"/>
    <row r="272" ht="16.5" customHeight="1" x14ac:dyDescent="0.35"/>
    <row r="273" ht="16.5" customHeight="1" x14ac:dyDescent="0.35"/>
    <row r="274" ht="16.5" customHeight="1" x14ac:dyDescent="0.35"/>
    <row r="275" ht="16.5" customHeight="1" x14ac:dyDescent="0.35"/>
    <row r="276" ht="16.5" customHeight="1" x14ac:dyDescent="0.35"/>
    <row r="277" ht="16.5" customHeight="1" x14ac:dyDescent="0.35"/>
    <row r="278" ht="16.5" customHeight="1" x14ac:dyDescent="0.35"/>
    <row r="279" ht="16.5" customHeight="1" x14ac:dyDescent="0.35"/>
    <row r="280" ht="16.5" customHeight="1" x14ac:dyDescent="0.35"/>
    <row r="281" ht="16.5" customHeight="1" x14ac:dyDescent="0.35"/>
    <row r="282" ht="16.5" customHeight="1" x14ac:dyDescent="0.35"/>
    <row r="283" ht="16.5" customHeight="1" x14ac:dyDescent="0.35"/>
    <row r="284" ht="16.5" customHeight="1" x14ac:dyDescent="0.35"/>
    <row r="285" ht="16.5" customHeight="1" x14ac:dyDescent="0.35"/>
    <row r="286" ht="16.5" customHeight="1" x14ac:dyDescent="0.35"/>
    <row r="287" ht="16.5" customHeight="1" x14ac:dyDescent="0.35"/>
    <row r="288" ht="16.5" customHeight="1" x14ac:dyDescent="0.35"/>
    <row r="289" ht="16.5" customHeight="1" x14ac:dyDescent="0.35"/>
    <row r="290" ht="16.5" customHeight="1" x14ac:dyDescent="0.35"/>
    <row r="291" ht="16.5" customHeight="1" x14ac:dyDescent="0.35"/>
    <row r="292" ht="16.5" customHeight="1" x14ac:dyDescent="0.35"/>
    <row r="293" ht="16.5" customHeight="1" x14ac:dyDescent="0.35"/>
    <row r="294" ht="16.5" customHeight="1" x14ac:dyDescent="0.35"/>
    <row r="295" ht="16.5" customHeight="1" x14ac:dyDescent="0.35"/>
    <row r="296" ht="16.5" customHeight="1" x14ac:dyDescent="0.35"/>
    <row r="297" ht="16.5" customHeight="1" x14ac:dyDescent="0.35"/>
    <row r="298" ht="16.5" customHeight="1" x14ac:dyDescent="0.35"/>
    <row r="299" ht="16.5" customHeight="1" x14ac:dyDescent="0.35"/>
    <row r="300" ht="16.5" customHeight="1" x14ac:dyDescent="0.35"/>
    <row r="301" ht="16.5" customHeight="1" x14ac:dyDescent="0.35"/>
    <row r="302" ht="16.5" customHeight="1" x14ac:dyDescent="0.35"/>
    <row r="303" ht="16.5" customHeight="1" x14ac:dyDescent="0.35"/>
    <row r="304" ht="16.5" customHeight="1" x14ac:dyDescent="0.35"/>
    <row r="305" ht="16.5" customHeight="1" x14ac:dyDescent="0.35"/>
    <row r="306" ht="16.5" customHeight="1" x14ac:dyDescent="0.35"/>
    <row r="307" ht="16.5" customHeight="1" x14ac:dyDescent="0.35"/>
    <row r="308" ht="16.5" customHeight="1" x14ac:dyDescent="0.35"/>
    <row r="309" ht="16.5" customHeight="1" x14ac:dyDescent="0.35"/>
    <row r="310" ht="16.5" customHeight="1" x14ac:dyDescent="0.35"/>
    <row r="311" ht="16.5" customHeight="1" x14ac:dyDescent="0.35"/>
    <row r="312" ht="16.5" customHeight="1" x14ac:dyDescent="0.35"/>
    <row r="313" ht="16.5" customHeight="1" x14ac:dyDescent="0.35"/>
    <row r="314" ht="16.5" customHeight="1" x14ac:dyDescent="0.35"/>
    <row r="315" ht="16.5" customHeight="1" x14ac:dyDescent="0.35"/>
    <row r="316" ht="16.5" customHeight="1" x14ac:dyDescent="0.35"/>
    <row r="317" ht="16.5" customHeight="1" x14ac:dyDescent="0.35"/>
    <row r="318" ht="16.5" customHeight="1" x14ac:dyDescent="0.35"/>
    <row r="319" ht="16.5" customHeight="1" x14ac:dyDescent="0.35"/>
    <row r="320" ht="16.5" customHeight="1" x14ac:dyDescent="0.35"/>
    <row r="321" ht="16.5" customHeight="1" x14ac:dyDescent="0.35"/>
    <row r="322" ht="16.5" customHeight="1" x14ac:dyDescent="0.35"/>
    <row r="323" ht="16.5" customHeight="1" x14ac:dyDescent="0.35"/>
    <row r="324" ht="16.5" customHeight="1" x14ac:dyDescent="0.35"/>
    <row r="325" ht="16.5" customHeight="1" x14ac:dyDescent="0.35"/>
    <row r="326" ht="16.5" customHeight="1" x14ac:dyDescent="0.35"/>
    <row r="327" ht="16.5" customHeight="1" x14ac:dyDescent="0.35"/>
    <row r="328" ht="16.5" customHeight="1" x14ac:dyDescent="0.35"/>
    <row r="329" ht="16.5" customHeight="1" x14ac:dyDescent="0.35"/>
    <row r="330" ht="16.5" customHeight="1" x14ac:dyDescent="0.35"/>
    <row r="331" ht="16.5" customHeight="1" x14ac:dyDescent="0.35"/>
    <row r="332" ht="16.5" customHeight="1" x14ac:dyDescent="0.35"/>
    <row r="333" ht="16.5" customHeight="1" x14ac:dyDescent="0.35"/>
    <row r="334" ht="16.5" customHeight="1" x14ac:dyDescent="0.35"/>
    <row r="335" ht="16.5" customHeight="1" x14ac:dyDescent="0.35"/>
    <row r="336" ht="16.5" customHeight="1" x14ac:dyDescent="0.35"/>
    <row r="337" ht="16.5" customHeight="1" x14ac:dyDescent="0.35"/>
    <row r="338" ht="16.5" customHeight="1" x14ac:dyDescent="0.35"/>
    <row r="339" ht="16.5" customHeight="1" x14ac:dyDescent="0.35"/>
    <row r="340" ht="16.5" customHeight="1" x14ac:dyDescent="0.35"/>
    <row r="341" ht="16.5" customHeight="1" x14ac:dyDescent="0.35"/>
    <row r="342" ht="16.5" customHeight="1" x14ac:dyDescent="0.35"/>
    <row r="343" ht="16.5" customHeight="1" x14ac:dyDescent="0.35"/>
    <row r="344" ht="16.5" customHeight="1" x14ac:dyDescent="0.35"/>
    <row r="345" ht="16.5" customHeight="1" x14ac:dyDescent="0.35"/>
    <row r="346" ht="16.5" customHeight="1" x14ac:dyDescent="0.35"/>
    <row r="347" ht="16.5" customHeight="1" x14ac:dyDescent="0.35"/>
    <row r="348" ht="16.5" customHeight="1" x14ac:dyDescent="0.35"/>
    <row r="349" ht="16.5" customHeight="1" x14ac:dyDescent="0.35"/>
    <row r="350" ht="16.5" customHeight="1" x14ac:dyDescent="0.35"/>
    <row r="351" ht="16.5" customHeight="1" x14ac:dyDescent="0.35"/>
  </sheetData>
  <phoneticPr fontId="1" type="noConversion"/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32" priority="15">
      <formula>F3&lt;0</formula>
    </cfRule>
  </conditionalFormatting>
  <dataValidations count="1">
    <dataValidation type="list" allowBlank="1" showInputMessage="1" showErrorMessage="1" errorTitle="无效数据" error="如果需要向此列表添加新类别，可以在名为“查找列表”的工作表上的“预算类别查找”列中添加新列表项。" sqref="C3:C61" xr:uid="{00000000-0002-0000-0100-000000000000}">
      <formula1>BudgetCategory</formula1>
    </dataValidation>
  </dataValidations>
  <pageMargins left="0.5" right="0.5" top="0.75" bottom="0.75" header="0.3" footer="0.3"/>
  <pageSetup paperSize="9" scale="76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E15"/>
  <sheetViews>
    <sheetView showGridLines="0" workbookViewId="0"/>
  </sheetViews>
  <sheetFormatPr defaultRowHeight="16.5" x14ac:dyDescent="0.35"/>
  <cols>
    <col min="1" max="1" width="2" style="16" customWidth="1"/>
    <col min="2" max="2" width="20" style="16" customWidth="1"/>
    <col min="3" max="3" width="13.625" style="16" customWidth="1"/>
    <col min="4" max="4" width="4.625" style="16" customWidth="1"/>
    <col min="5" max="5" width="30" style="16" customWidth="1"/>
    <col min="6" max="16384" width="9" style="16"/>
  </cols>
  <sheetData>
    <row r="1" spans="2:5" ht="23.25" customHeight="1" x14ac:dyDescent="0.35">
      <c r="B1" s="15" t="s">
        <v>90</v>
      </c>
      <c r="E1" s="15" t="s">
        <v>91</v>
      </c>
    </row>
    <row r="2" spans="2:5" x14ac:dyDescent="0.35">
      <c r="B2" s="48" t="s">
        <v>17</v>
      </c>
      <c r="C2" s="16" t="s">
        <v>94</v>
      </c>
      <c r="E2" s="16" t="s">
        <v>92</v>
      </c>
    </row>
    <row r="3" spans="2:5" ht="16.5" customHeight="1" x14ac:dyDescent="0.35">
      <c r="B3" s="49" t="s">
        <v>23</v>
      </c>
      <c r="C3" s="45">
        <v>900</v>
      </c>
      <c r="E3" s="16" t="s">
        <v>18</v>
      </c>
    </row>
    <row r="4" spans="2:5" ht="16.5" customHeight="1" x14ac:dyDescent="0.35">
      <c r="B4" s="49" t="s">
        <v>26</v>
      </c>
      <c r="C4" s="45">
        <v>100</v>
      </c>
      <c r="E4" s="16" t="s">
        <v>19</v>
      </c>
    </row>
    <row r="5" spans="2:5" ht="16.5" customHeight="1" x14ac:dyDescent="0.35">
      <c r="B5" s="49" t="s">
        <v>27</v>
      </c>
      <c r="C5" s="45">
        <v>200</v>
      </c>
      <c r="E5" s="16" t="s">
        <v>20</v>
      </c>
    </row>
    <row r="6" spans="2:5" ht="16.5" customHeight="1" x14ac:dyDescent="0.35">
      <c r="B6" s="49" t="s">
        <v>24</v>
      </c>
      <c r="C6" s="45">
        <v>200</v>
      </c>
      <c r="E6" s="16" t="s">
        <v>21</v>
      </c>
    </row>
    <row r="7" spans="2:5" ht="16.5" customHeight="1" x14ac:dyDescent="0.35">
      <c r="B7" s="49" t="s">
        <v>25</v>
      </c>
      <c r="C7" s="45">
        <v>140</v>
      </c>
      <c r="E7" s="16" t="s">
        <v>22</v>
      </c>
    </row>
    <row r="8" spans="2:5" ht="16.5" customHeight="1" x14ac:dyDescent="0.35">
      <c r="B8" s="49" t="s">
        <v>29</v>
      </c>
      <c r="C8" s="45">
        <v>1375</v>
      </c>
      <c r="E8" s="16" t="s">
        <v>23</v>
      </c>
    </row>
    <row r="9" spans="2:5" ht="16.5" customHeight="1" x14ac:dyDescent="0.35">
      <c r="B9" s="49" t="s">
        <v>21</v>
      </c>
      <c r="C9" s="45">
        <v>125</v>
      </c>
      <c r="E9" s="16" t="s">
        <v>24</v>
      </c>
    </row>
    <row r="10" spans="2:5" ht="16.5" customHeight="1" x14ac:dyDescent="0.35">
      <c r="B10" s="49" t="s">
        <v>20</v>
      </c>
      <c r="C10" s="45">
        <v>1320</v>
      </c>
      <c r="E10" s="16" t="s">
        <v>25</v>
      </c>
    </row>
    <row r="11" spans="2:5" ht="16.5" customHeight="1" x14ac:dyDescent="0.35">
      <c r="B11" s="49" t="s">
        <v>28</v>
      </c>
      <c r="C11" s="45">
        <v>300</v>
      </c>
      <c r="E11" s="16" t="s">
        <v>26</v>
      </c>
    </row>
    <row r="12" spans="2:5" ht="16.5" customHeight="1" x14ac:dyDescent="0.35">
      <c r="B12" s="49" t="s">
        <v>19</v>
      </c>
      <c r="C12" s="45">
        <v>358</v>
      </c>
      <c r="E12" s="16" t="s">
        <v>27</v>
      </c>
    </row>
    <row r="13" spans="2:5" ht="16.5" customHeight="1" x14ac:dyDescent="0.35">
      <c r="B13" s="49" t="s">
        <v>18</v>
      </c>
      <c r="C13" s="45">
        <v>140</v>
      </c>
      <c r="E13" s="16" t="s">
        <v>28</v>
      </c>
    </row>
    <row r="14" spans="2:5" ht="16.5" customHeight="1" x14ac:dyDescent="0.35">
      <c r="B14" s="49" t="s">
        <v>22</v>
      </c>
      <c r="C14" s="45">
        <v>2702</v>
      </c>
      <c r="E14" s="16" t="s">
        <v>29</v>
      </c>
    </row>
    <row r="15" spans="2:5" ht="16.5" customHeight="1" x14ac:dyDescent="0.35">
      <c r="B15" s="49" t="s">
        <v>86</v>
      </c>
      <c r="C15" s="45">
        <v>7860</v>
      </c>
    </row>
  </sheetData>
  <phoneticPr fontId="1" type="noConversion"/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每月预算报表</vt:lpstr>
      <vt:lpstr>每月支出</vt:lpstr>
      <vt:lpstr>其他数据</vt:lpstr>
      <vt:lpstr>BudgetCategory</vt:lpstr>
      <vt:lpstr>每月支出!Print_Titles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2019-06-04T07:43:16Z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