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5908C63-454F-47B2-8383-FFB84CE8AEB5}" xr6:coauthVersionLast="36" xr6:coauthVersionMax="43" xr10:uidLastSave="{00000000-0000-0000-0000-000000000000}"/>
  <bookViews>
    <workbookView xWindow="810" yWindow="-120" windowWidth="28890" windowHeight="16185" xr2:uid="{00000000-000D-0000-FFFF-FFFF00000000}"/>
  </bookViews>
  <sheets>
    <sheet name="住房贷款比较" sheetId="1" r:id="rId1"/>
  </sheets>
  <definedNames>
    <definedName name="_xlnm.Print_Titles" localSheetId="0">住房贷款比较!$5:$5</definedName>
    <definedName name="贷款额">住房贷款比较!$D$3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<sst xmlns="http://schemas.openxmlformats.org/spreadsheetml/2006/main" count="30" uniqueCount="27">
  <si>
    <t>日期</t>
  </si>
  <si>
    <t>金额</t>
  </si>
  <si>
    <t>此单元格中是显示利率比较结果的柱形图。</t>
  </si>
  <si>
    <t>编号</t>
  </si>
  <si>
    <t>银行</t>
  </si>
  <si>
    <t>名称 1</t>
  </si>
  <si>
    <t>名称 2</t>
  </si>
  <si>
    <t>名称 3</t>
  </si>
  <si>
    <t>名称 4</t>
  </si>
  <si>
    <t>类型</t>
  </si>
  <si>
    <t>可调</t>
  </si>
  <si>
    <t>固定</t>
  </si>
  <si>
    <t>期限</t>
  </si>
  <si>
    <t>此单元格中是显示首付费的柱形图。</t>
  </si>
  <si>
    <t>摊销年数</t>
  </si>
  <si>
    <t>税率</t>
  </si>
  <si>
    <t>年度百分率</t>
  </si>
  <si>
    <t>点数</t>
  </si>
  <si>
    <t>此单元格中是显示每月还款额的簇状条形图。</t>
  </si>
  <si>
    <t>首付</t>
  </si>
  <si>
    <t>还款额</t>
  </si>
  <si>
    <t>第 1 年最高</t>
  </si>
  <si>
    <t>每年最高</t>
  </si>
  <si>
    <t>终生最高</t>
  </si>
  <si>
    <r>
      <t>住房贷款</t>
    </r>
    <r>
      <rPr>
        <b/>
        <i/>
        <sz val="34"/>
        <color theme="8"/>
        <rFont val="Microsoft YaHei UI"/>
        <family val="2"/>
        <charset val="134"/>
      </rPr>
      <t>比较</t>
    </r>
  </si>
  <si>
    <t>点数（¥）</t>
    <phoneticPr fontId="23" type="noConversion"/>
  </si>
  <si>
    <t>期末（¥）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</si>
</sst>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¥&quot;#,##0;&quot;¥&quot;\-#,##0"/>
    <numFmt numFmtId="165" formatCode="_ * #,##0_ ;_ * \-#,##0_ ;_ * &quot;-&quot;_ ;_ @_ "/>
    <numFmt numFmtId="166" formatCode="_ * #,##0.00_ ;_ * \-#,##0.00_ ;_ * &quot;-&quot;??_ ;_ @_ "/>
    <numFmt numFmtId="167" formatCode="_ &quot;₹&quot;\ * #,##0.00_ ;_ &quot;₹&quot;\ * \-#,##0.00_ ;_ &quot;₹&quot;\ * &quot;-&quot;??_ ;_ @_ "/>
    <numFmt numFmtId="168" formatCode="0.000%"/>
    <numFmt numFmtId="169" formatCode="&quot;¥&quot;#,##0.00_);[Red]\(&quot;¥&quot;#,##0.00\)"/>
    <numFmt numFmtId="170" formatCode="0.00_ "/>
  </numFmts>
  <fonts count="24" x14ac:knownFonts="1">
    <font>
      <sz val="11"/>
      <color theme="1" tint="0.34998626667073579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theme="1" tint="0.499984740745262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34"/>
      <color theme="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8"/>
      <color theme="1" tint="0.34998626667073579"/>
      <name val="Microsoft YaHei UI"/>
      <family val="2"/>
      <charset val="134"/>
    </font>
    <font>
      <b/>
      <sz val="18"/>
      <color theme="1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name val="Microsoft YaHei UI"/>
      <family val="2"/>
      <charset val="134"/>
    </font>
    <font>
      <b/>
      <i/>
      <sz val="34"/>
      <color theme="8"/>
      <name val="Microsoft YaHei UI"/>
      <family val="2"/>
      <charset val="134"/>
    </font>
    <font>
      <sz val="9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6" fillId="2" borderId="1" applyNumberFormat="0" applyFill="0" applyBorder="0" applyProtection="0">
      <alignment horizontal="right" vertical="center"/>
    </xf>
    <xf numFmtId="0" fontId="4" fillId="3" borderId="0" applyNumberFormat="0" applyBorder="0" applyAlignment="0" applyProtection="0">
      <alignment vertical="center"/>
    </xf>
    <xf numFmtId="0" fontId="17" fillId="2" borderId="0" applyNumberFormat="0" applyFill="0" applyBorder="0" applyProtection="0">
      <alignment horizontal="left" vertical="center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9" fontId="2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2" fillId="4" borderId="2" applyNumberFormat="0" applyAlignment="0" applyProtection="0"/>
    <xf numFmtId="0" fontId="1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5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7" applyNumberFormat="0" applyAlignment="0" applyProtection="0"/>
    <xf numFmtId="0" fontId="15" fillId="8" borderId="1" applyNumberFormat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2">
    <xf numFmtId="0" fontId="0" fillId="0" borderId="0" xfId="0">
      <alignment vertical="center" wrapText="1"/>
    </xf>
    <xf numFmtId="164" fontId="16" fillId="0" borderId="0" xfId="2" applyFont="1" applyFill="1" applyBorder="1" applyAlignment="1">
      <alignment horizontal="right" vertical="center"/>
    </xf>
    <xf numFmtId="0" fontId="2" fillId="3" borderId="0" xfId="4" applyFont="1">
      <alignment vertical="center"/>
    </xf>
    <xf numFmtId="0" fontId="2" fillId="0" borderId="0" xfId="0" applyFont="1">
      <alignment vertical="center" wrapText="1"/>
    </xf>
    <xf numFmtId="14" fontId="16" fillId="0" borderId="5" xfId="3" applyNumberFormat="1" applyFont="1" applyFill="1" applyBorder="1">
      <alignment horizontal="right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0" fillId="0" borderId="0" xfId="0" applyFont="1">
      <alignment vertical="center" wrapText="1"/>
    </xf>
    <xf numFmtId="170" fontId="2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0" fontId="7" fillId="3" borderId="0" xfId="1" applyFont="1" applyFill="1" applyAlignment="1">
      <alignment vertical="center"/>
    </xf>
    <xf numFmtId="0" fontId="21" fillId="3" borderId="0" xfId="4" applyFont="1" applyAlignment="1">
      <alignment horizontal="center" vertical="center"/>
    </xf>
    <xf numFmtId="0" fontId="17" fillId="0" borderId="5" xfId="5" applyFont="1" applyFill="1" applyBorder="1">
      <alignment horizontal="left" vertical="center"/>
    </xf>
    <xf numFmtId="0" fontId="17" fillId="0" borderId="6" xfId="5" applyFont="1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千位分隔" xfId="6" builtinId="3" customBuiltin="1"/>
    <cellStyle name="千位分隔[0]" xfId="7" builtinId="6" customBuiltin="1"/>
    <cellStyle name="好" xfId="15" builtinId="26" customBuiltin="1"/>
    <cellStyle name="对比度背景" xfId="4" xr:uid="{00000000-0005-0000-0000-000002000000}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入标签" xfId="5" xr:uid="{00000000-0005-0000-0000-000009000000}"/>
    <cellStyle name="输出" xfId="18" builtinId="21" customBuiltin="1"/>
    <cellStyle name="适中" xfId="17" builtinId="28" customBuiltin="1"/>
    <cellStyle name="链接单元格" xfId="20" builtinId="24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0" formatCode="0.0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0" formatCode="0.0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0" formatCode="0.0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169" formatCode="&quot;¥&quot;#,##0.00_);[Red]\(&quot;¥&quot;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169" formatCode="&quot;¥&quot;#,##0.00_);[Red]\(&quot;¥&quot;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169" formatCode="&quot;¥&quot;#,##0.00_);[Red]\(&quot;¥&quot;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numFmt numFmtId="169" formatCode="&quot;¥&quot;#,##0.00_);[Red]\(&quot;¥&quot;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0" formatCode="0.0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8" formatCode="0.0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8" formatCode="0.0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Loan Comparison" defaultPivotStyle="PivotStyleLight6">
    <tableStyle name="Custom Slicer Style" pivot="0" table="0" count="10" xr9:uid="{00000000-0011-0000-FFFF-FFFF00000000}">
      <tableStyleElement type="wholeTable" dxfId="36"/>
      <tableStyleElement type="headerRow" dxfId="35"/>
    </tableStyle>
    <tableStyle name="Home Loan Comparison" pivot="0" count="2" xr9:uid="{00000000-0011-0000-FFFF-FFFF01000000}">
      <tableStyleElement type="wholeTable" dxfId="34"/>
      <tableStyleElement type="headerRow" dxfId="3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Microsoft YaHei UI"/>
                <a:ea typeface="Microsoft YaHei UI"/>
                <a:cs typeface="Microsoft YaHei UI"/>
              </a:defRPr>
            </a:pPr>
            <a:r>
              <a:rPr lang="en-US"/>
              <a:t>利率</a:t>
            </a:r>
            <a:r>
              <a:rPr lang="en-US" b="0" i="1">
                <a:solidFill>
                  <a:schemeClr val="accent5"/>
                </a:solidFill>
              </a:rPr>
              <a:t>比较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Microsoft YaHei UI"/>
              <a:ea typeface="Microsoft YaHei UI"/>
              <a:cs typeface="Microsoft YaHei U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住房贷款比较!$G$5</c:f>
              <c:strCache>
                <c:ptCount val="1"/>
                <c:pt idx="0">
                  <c:v>税率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32C480D-7B11-41E5-86F6-DE1B493B9650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9BB7F42-9232-4A2E-97AF-C99AA459FE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336F931-F696-4917-91C3-E1CB17328D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0E3707-84CB-4FF2-AD2C-BC96EFC54B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住房贷款比较!$G$6:$G$9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住房贷款比较!$B$6:$B$10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Microsoft YaHei UI"/>
                <a:ea typeface="Microsoft YaHei UI"/>
                <a:cs typeface="Microsoft YaHei UI"/>
              </a:defRPr>
            </a:pPr>
            <a:r>
              <a:rPr lang="en-US"/>
              <a:t>首付</a:t>
            </a:r>
            <a:r>
              <a:rPr lang="en-US" b="0" i="1">
                <a:solidFill>
                  <a:schemeClr val="accent5"/>
                </a:solidFill>
              </a:rPr>
              <a:t>费用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Microsoft YaHei UI"/>
              <a:ea typeface="Microsoft YaHei UI"/>
              <a:cs typeface="Microsoft YaHei U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住房贷款比较!$L$5</c:f>
              <c:strCache>
                <c:ptCount val="1"/>
                <c:pt idx="0">
                  <c:v>首付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6C62C4-99BA-406A-A1B2-607F6A8CF39F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2F3DA4A-4627-4B26-9DC5-CD92FDAB6F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201E0B-51AC-43B1-A991-2D2784C490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D77B313-EF8B-4044-B993-D9DC6F5A62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住房贷款比较!$L$6:$L$9</c:f>
              <c:numCache>
                <c:formatCode>"¥"#,##0.00_);[Red]\("¥"#,##0.00\)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住房贷款比较!$B$6:$B$10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¥&quot;#,##0_);\(&quot;¥&quot;#,##0\)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Microsoft YaHei UI"/>
                <a:ea typeface="Microsoft YaHei UI"/>
                <a:cs typeface="Microsoft YaHei UI"/>
              </a:defRPr>
            </a:pPr>
            <a:r>
              <a:rPr lang="en-US"/>
              <a:t>每月</a:t>
            </a:r>
            <a:r>
              <a:rPr lang="en-US" b="0" i="1">
                <a:solidFill>
                  <a:schemeClr val="accent5"/>
                </a:solidFill>
              </a:rPr>
              <a:t>还款额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Microsoft YaHei UI"/>
              <a:ea typeface="Microsoft YaHei UI"/>
              <a:cs typeface="Microsoft YaHei UI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住房贷款比较!$M$5</c:f>
              <c:strCache>
                <c:ptCount val="1"/>
                <c:pt idx="0">
                  <c:v>还款额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D3372FA-B6FC-403C-8162-B6242E3C5753}" type="CELLRANGE">
                      <a:rPr lang="en-US" altLang="zh-CN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0AA2AB-9723-4FD9-9A7F-45D25A8EBE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568DA0E-9104-4329-AC17-4A11656308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100DE5-8EDE-415B-A09A-598B2EDBA8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住房贷款比较!$M$6:$M$9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住房贷款比较!$B$6:$B$10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¥&quot;#,##0_);\(&quot;¥&quot;#,##0\)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641351</xdr:colOff>
      <xdr:row>3</xdr:row>
      <xdr:rowOff>1931670</xdr:rowOff>
    </xdr:to>
    <xdr:graphicFrame macro="">
      <xdr:nvGraphicFramePr>
        <xdr:cNvPr id="2" name="图表 1" descr="显示利率比较结果的柱形图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333375</xdr:colOff>
      <xdr:row>3</xdr:row>
      <xdr:rowOff>117475</xdr:rowOff>
    </xdr:from>
    <xdr:to>
      <xdr:col>8</xdr:col>
      <xdr:colOff>561975</xdr:colOff>
      <xdr:row>3</xdr:row>
      <xdr:rowOff>1934845</xdr:rowOff>
    </xdr:to>
    <xdr:graphicFrame macro="">
      <xdr:nvGraphicFramePr>
        <xdr:cNvPr id="3" name="图表 2" descr="显示首付费的柱形图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13</xdr:col>
      <xdr:colOff>1184275</xdr:colOff>
      <xdr:row>3</xdr:row>
      <xdr:rowOff>1934845</xdr:rowOff>
    </xdr:to>
    <xdr:graphicFrame macro="">
      <xdr:nvGraphicFramePr>
        <xdr:cNvPr id="4" name="图表 3" descr="显示每月还款额的簇状条形图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贷款" displayName="贷款" ref="B5:P9" headerRowDxfId="32" dataDxfId="31" totalsRowDxfId="30">
  <autoFilter ref="B5:P9" xr:uid="{00000000-0009-0000-0100-000001000000}"/>
  <tableColumns count="15">
    <tableColumn id="1" xr3:uid="{00000000-0010-0000-0000-000001000000}" name="编号" totalsRowLabel="汇总" dataDxfId="29" totalsRowDxfId="28"/>
    <tableColumn id="2" xr3:uid="{00000000-0010-0000-0000-000002000000}" name="银行" dataDxfId="27" totalsRowDxfId="26"/>
    <tableColumn id="3" xr3:uid="{00000000-0010-0000-0000-000003000000}" name="类型" dataDxfId="25" totalsRowDxfId="24"/>
    <tableColumn id="16" xr3:uid="{00000000-0010-0000-0000-000010000000}" name="期限" dataDxfId="23" totalsRowDxfId="22"/>
    <tableColumn id="4" xr3:uid="{00000000-0010-0000-0000-000004000000}" name="摊销年数" dataDxfId="21" totalsRowDxfId="20"/>
    <tableColumn id="5" xr3:uid="{00000000-0010-0000-0000-000005000000}" name="税率" dataDxfId="19" totalsRowDxfId="18"/>
    <tableColumn id="11" xr3:uid="{00000000-0010-0000-0000-00000B000000}" name="年度百分率" dataDxfId="17" totalsRowDxfId="16"/>
    <tableColumn id="6" xr3:uid="{00000000-0010-0000-0000-000006000000}" name="点数" dataDxfId="15" totalsRowDxfId="14"/>
    <tableColumn id="7" xr3:uid="{00000000-0010-0000-0000-000007000000}" name="点数（¥）" dataDxfId="13" totalsRowDxfId="12">
      <calculatedColumnFormula>IFERROR(贷款[[#This Row],[点数]]/100*贷款额,0)</calculatedColumnFormula>
    </tableColumn>
    <tableColumn id="8" xr3:uid="{00000000-0010-0000-0000-000008000000}" name="期末（¥）" dataDxfId="11" totalsRowDxfId="10"/>
    <tableColumn id="12" xr3:uid="{00000000-0010-0000-0000-00000C000000}" name="首付" dataDxfId="9" totalsRowDxfId="8">
      <calculatedColumnFormula>SUM(贷款[[#This Row],[点数（¥）]:[期末（¥）]])</calculatedColumnFormula>
    </tableColumn>
    <tableColumn id="9" xr3:uid="{00000000-0010-0000-0000-000009000000}" name="还款额" dataDxfId="7" totalsRowDxfId="6">
      <calculatedColumnFormula>IFERROR(PMT(贷款[[#This Row],[税率]]/12,贷款[[#This Row],[摊销年数]]*12,-贷款额,1),"")</calculatedColumnFormula>
    </tableColumn>
    <tableColumn id="10" xr3:uid="{00000000-0010-0000-0000-00000A000000}" name="第 1 年最高" dataDxfId="5" totalsRowDxfId="4"/>
    <tableColumn id="13" xr3:uid="{00000000-0010-0000-0000-00000D000000}" name="每年最高" dataDxfId="3" totalsRowDxfId="2"/>
    <tableColumn id="14" xr3:uid="{00000000-0010-0000-0000-00000E000000}" name="终生最高" totalsRowFunction="sum" dataDxfId="1" totalsRowDxfId="0"/>
  </tableColumns>
  <tableStyleInfo name="Home Loan Comparison" showFirstColumn="0" showLastColumn="0" showRowStripes="1" showColumnStripes="0"/>
  <extLst>
    <ext xmlns:x14="http://schemas.microsoft.com/office/spreadsheetml/2009/9/main" uri="{504A1905-F514-4f6f-8877-14C23A59335A}">
      <x14:table altTextSummary="在此表格中输入编号、银行名称、期限、年度百分率、点数、期末金额、第 1 年最高费用、每年最高费用和终生最高费用。美元点数、首付费和还款额将自动更新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10"/>
  <sheetViews>
    <sheetView showGridLines="0" tabSelected="1" zoomScaleNormal="100" workbookViewId="0"/>
  </sheetViews>
  <sheetFormatPr defaultRowHeight="30" customHeight="1" x14ac:dyDescent="0.25"/>
  <cols>
    <col min="1" max="1" width="2.88671875" style="3" customWidth="1"/>
    <col min="2" max="2" width="8.88671875" style="3"/>
    <col min="3" max="3" width="12.33203125" style="3" customWidth="1"/>
    <col min="4" max="4" width="17.5546875" style="3" customWidth="1"/>
    <col min="5" max="5" width="11.88671875" style="3" customWidth="1"/>
    <col min="6" max="6" width="13.77734375" style="3" customWidth="1"/>
    <col min="7" max="7" width="8.88671875" style="3"/>
    <col min="8" max="8" width="13.21875" style="3" customWidth="1"/>
    <col min="9" max="9" width="10.44140625" style="3" customWidth="1"/>
    <col min="10" max="10" width="12.88671875" style="3" customWidth="1"/>
    <col min="11" max="11" width="14.109375" style="3" customWidth="1"/>
    <col min="12" max="12" width="13.33203125" style="3" customWidth="1"/>
    <col min="13" max="13" width="12.88671875" style="3" customWidth="1"/>
    <col min="14" max="15" width="14.88671875" style="3" customWidth="1"/>
    <col min="16" max="16" width="15.6640625" style="3" customWidth="1"/>
    <col min="17" max="17" width="2.88671875" style="3" customWidth="1"/>
    <col min="18" max="16384" width="8.88671875" style="3"/>
  </cols>
  <sheetData>
    <row r="1" spans="1:17" ht="55.5" customHeight="1" x14ac:dyDescent="0.25">
      <c r="A1" s="2"/>
      <c r="B1" s="18" t="s">
        <v>24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25">
      <c r="B2" s="20" t="s">
        <v>0</v>
      </c>
      <c r="C2" s="20"/>
      <c r="D2" s="4" t="s">
        <v>0</v>
      </c>
    </row>
    <row r="3" spans="1:17" ht="30" customHeight="1" x14ac:dyDescent="0.25">
      <c r="B3" s="21" t="s">
        <v>1</v>
      </c>
      <c r="C3" s="21"/>
      <c r="D3" s="1">
        <v>350000</v>
      </c>
    </row>
    <row r="4" spans="1:17" ht="162.6" customHeight="1" x14ac:dyDescent="0.25">
      <c r="A4" s="2"/>
      <c r="B4" s="19" t="s">
        <v>2</v>
      </c>
      <c r="C4" s="19"/>
      <c r="D4" s="19"/>
      <c r="E4" s="19"/>
      <c r="F4" s="19" t="s">
        <v>13</v>
      </c>
      <c r="G4" s="19"/>
      <c r="H4" s="19"/>
      <c r="I4" s="19"/>
      <c r="J4" s="19" t="s">
        <v>18</v>
      </c>
      <c r="K4" s="19"/>
      <c r="L4" s="19"/>
      <c r="M4" s="19"/>
      <c r="N4" s="19"/>
      <c r="O4" s="19"/>
      <c r="P4" s="2"/>
      <c r="Q4" s="2"/>
    </row>
    <row r="5" spans="1:17" s="5" customFormat="1" ht="39.950000000000003" customHeight="1" x14ac:dyDescent="0.25">
      <c r="B5" s="6" t="s">
        <v>3</v>
      </c>
      <c r="C5" s="7" t="s">
        <v>4</v>
      </c>
      <c r="D5" s="7" t="s">
        <v>9</v>
      </c>
      <c r="E5" s="6" t="s">
        <v>12</v>
      </c>
      <c r="F5" s="7" t="s">
        <v>14</v>
      </c>
      <c r="G5" s="7" t="s">
        <v>15</v>
      </c>
      <c r="H5" s="7" t="s">
        <v>16</v>
      </c>
      <c r="I5" s="7" t="s">
        <v>17</v>
      </c>
      <c r="J5" s="8" t="s">
        <v>25</v>
      </c>
      <c r="K5" s="8" t="s">
        <v>26</v>
      </c>
      <c r="L5" s="8" t="s">
        <v>19</v>
      </c>
      <c r="M5" s="8" t="s">
        <v>20</v>
      </c>
      <c r="N5" s="7" t="s">
        <v>21</v>
      </c>
      <c r="O5" s="7" t="s">
        <v>22</v>
      </c>
      <c r="P5" s="7" t="s">
        <v>23</v>
      </c>
    </row>
    <row r="6" spans="1:17" ht="30" customHeight="1" x14ac:dyDescent="0.25">
      <c r="B6" s="9">
        <v>4</v>
      </c>
      <c r="C6" s="10" t="s">
        <v>5</v>
      </c>
      <c r="D6" s="10" t="s">
        <v>10</v>
      </c>
      <c r="E6" s="11">
        <v>5</v>
      </c>
      <c r="F6" s="11">
        <v>30</v>
      </c>
      <c r="G6" s="12">
        <v>2.5000000000000001E-2</v>
      </c>
      <c r="H6" s="12">
        <v>3.338E-2</v>
      </c>
      <c r="I6" s="16">
        <v>2</v>
      </c>
      <c r="J6" s="13">
        <f>IFERROR(贷款[[#This Row],[点数]]/100*贷款额,0)</f>
        <v>7000</v>
      </c>
      <c r="K6" s="13">
        <v>1000</v>
      </c>
      <c r="L6" s="14">
        <f>SUM(贷款[[#This Row],[点数（¥）]:[期末（¥）]])</f>
        <v>8000</v>
      </c>
      <c r="M6" s="14">
        <f>IFERROR(PMT(贷款[[#This Row],[税率]]/12,贷款[[#This Row],[摊销年数]]*12,-贷款额,1),"")</f>
        <v>1382.9212779864072</v>
      </c>
      <c r="N6" s="17">
        <v>5</v>
      </c>
      <c r="O6" s="17">
        <v>2</v>
      </c>
      <c r="P6" s="17">
        <v>5</v>
      </c>
    </row>
    <row r="7" spans="1:17" ht="30" customHeight="1" x14ac:dyDescent="0.25">
      <c r="B7" s="9">
        <v>3</v>
      </c>
      <c r="C7" s="10" t="s">
        <v>6</v>
      </c>
      <c r="D7" s="10" t="s">
        <v>10</v>
      </c>
      <c r="E7" s="11">
        <v>7</v>
      </c>
      <c r="F7" s="11">
        <v>30</v>
      </c>
      <c r="G7" s="12">
        <v>2.6249999999999999E-2</v>
      </c>
      <c r="H7" s="12">
        <v>3.252E-2</v>
      </c>
      <c r="I7" s="16">
        <v>2</v>
      </c>
      <c r="J7" s="13">
        <f>IFERROR(贷款[[#This Row],[点数]]/100*贷款额,0)</f>
        <v>7000</v>
      </c>
      <c r="K7" s="13">
        <v>750</v>
      </c>
      <c r="L7" s="14">
        <f>SUM(贷款[[#This Row],[点数（¥）]:[期末（¥）]])</f>
        <v>7750</v>
      </c>
      <c r="M7" s="14">
        <f>IFERROR(PMT(贷款[[#This Row],[税率]]/12,贷款[[#This Row],[摊销年数]]*12,-贷款额,1),"")</f>
        <v>1405.7750296425222</v>
      </c>
      <c r="N7" s="17">
        <v>5</v>
      </c>
      <c r="O7" s="17">
        <v>2</v>
      </c>
      <c r="P7" s="17">
        <v>5</v>
      </c>
    </row>
    <row r="8" spans="1:17" ht="30" customHeight="1" x14ac:dyDescent="0.25">
      <c r="B8" s="11">
        <v>1</v>
      </c>
      <c r="C8" s="10" t="s">
        <v>7</v>
      </c>
      <c r="D8" s="10" t="s">
        <v>11</v>
      </c>
      <c r="E8" s="11">
        <v>30</v>
      </c>
      <c r="F8" s="11">
        <v>30</v>
      </c>
      <c r="G8" s="12">
        <v>3.5000000000000003E-2</v>
      </c>
      <c r="H8" s="12">
        <v>3.755E-2</v>
      </c>
      <c r="I8" s="16">
        <v>1.75</v>
      </c>
      <c r="J8" s="13">
        <f>IFERROR(贷款[[#This Row],[点数]]/100*贷款额,0)</f>
        <v>6125.0000000000009</v>
      </c>
      <c r="K8" s="13">
        <v>500</v>
      </c>
      <c r="L8" s="14">
        <f>SUM(贷款[[#This Row],[点数（¥）]:[期末（¥）]])</f>
        <v>6625.0000000000009</v>
      </c>
      <c r="M8" s="14">
        <f>IFERROR(PMT(贷款[[#This Row],[税率]]/12,贷款[[#This Row],[摊销年数]]*12,-贷款额,1),"")</f>
        <v>1571.6548335506743</v>
      </c>
      <c r="N8" s="17"/>
      <c r="O8" s="17"/>
      <c r="P8" s="17"/>
    </row>
    <row r="9" spans="1:17" ht="30" customHeight="1" x14ac:dyDescent="0.25">
      <c r="B9" s="9">
        <v>2</v>
      </c>
      <c r="C9" s="10" t="s">
        <v>8</v>
      </c>
      <c r="D9" s="10" t="s">
        <v>11</v>
      </c>
      <c r="E9" s="11">
        <v>15</v>
      </c>
      <c r="F9" s="11">
        <v>15</v>
      </c>
      <c r="G9" s="12">
        <v>2.8750000000000001E-2</v>
      </c>
      <c r="H9" s="12">
        <v>3.2910000000000002E-2</v>
      </c>
      <c r="I9" s="16">
        <v>1.5</v>
      </c>
      <c r="J9" s="13">
        <f>IFERROR(贷款[[#This Row],[点数]]/100*贷款额,0)</f>
        <v>5250</v>
      </c>
      <c r="K9" s="13">
        <v>1200</v>
      </c>
      <c r="L9" s="14">
        <f>SUM(贷款[[#This Row],[点数（¥）]:[期末（¥）]])</f>
        <v>6450</v>
      </c>
      <c r="M9" s="14">
        <f>IFERROR(PMT(贷款[[#This Row],[税率]]/12,贷款[[#This Row],[摊销年数]]*12,-贷款额,1),"")</f>
        <v>2396.0455675280091</v>
      </c>
      <c r="N9" s="17"/>
      <c r="O9" s="17"/>
      <c r="P9" s="17"/>
    </row>
    <row r="10" spans="1:17" s="15" customFormat="1" ht="30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</sheetData>
  <mergeCells count="6">
    <mergeCell ref="B1:F1"/>
    <mergeCell ref="B4:E4"/>
    <mergeCell ref="F4:I4"/>
    <mergeCell ref="J4:O4"/>
    <mergeCell ref="B2:C2"/>
    <mergeCell ref="B3:C3"/>
  </mergeCells>
  <phoneticPr fontId="23" type="noConversion"/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在此工作表中创建住房贷款比较表。在贷款表中输入详细信息，在单元格 D2 中输入日期，在单元格 D3 中输入贷款额。单元格 B4、F4 和 J4 中的图表自动更新" sqref="A1" xr:uid="{00000000-0002-0000-0000-000000000000}"/>
    <dataValidation allowBlank="1" showInputMessage="1" showErrorMessage="1" prompt="此工作表的标题位于此单元格中" sqref="B1:F1" xr:uid="{00000000-0002-0000-0000-000001000000}"/>
    <dataValidation allowBlank="1" showInputMessage="1" showErrorMessage="1" prompt="在右侧单元格中输入日期" sqref="B2:C2" xr:uid="{00000000-0002-0000-0000-000002000000}"/>
    <dataValidation allowBlank="1" showInputMessage="1" showErrorMessage="1" prompt="在此单元格中输入日期" sqref="D2" xr:uid="{00000000-0002-0000-0000-000003000000}"/>
    <dataValidation allowBlank="1" showInputMessage="1" showErrorMessage="1" prompt="在右侧单元格中输入金额" sqref="B3:C3" xr:uid="{00000000-0002-0000-0000-000004000000}"/>
    <dataValidation allowBlank="1" showInputMessage="1" showErrorMessage="1" prompt="在此单元格中输入金额，在表格中自单元格 B5 起输入贷款详细信息" sqref="D3" xr:uid="{00000000-0002-0000-0000-000005000000}"/>
    <dataValidation allowBlank="1" showInputMessage="1" showErrorMessage="1" prompt="在此标题下的此列中输入编号。使用标题筛选器来查找特定项" sqref="B5" xr:uid="{00000000-0002-0000-0000-000006000000}"/>
    <dataValidation allowBlank="1" showInputMessage="1" showErrorMessage="1" prompt="在此标题下的此列中输入银行名称" sqref="C5" xr:uid="{00000000-0002-0000-0000-000007000000}"/>
    <dataValidation allowBlank="1" showInputMessage="1" showErrorMessage="1" prompt="在此标题下的此列中选择类型。按 Alt+向下键打开下拉列表，然后按 Enter 进行选择" sqref="D5" xr:uid="{00000000-0002-0000-0000-000008000000}"/>
    <dataValidation allowBlank="1" showInputMessage="1" showErrorMessage="1" prompt="在此标题下的此列中输入期限" sqref="E5" xr:uid="{00000000-0002-0000-0000-000009000000}"/>
    <dataValidation allowBlank="1" showInputMessage="1" showErrorMessage="1" prompt="在此标题下的此列中输入分摊年限" sqref="F5" xr:uid="{00000000-0002-0000-0000-00000A000000}"/>
    <dataValidation allowBlank="1" showInputMessage="1" showErrorMessage="1" prompt="在此标题下的此列中输入利率" sqref="G5" xr:uid="{00000000-0002-0000-0000-00000B000000}"/>
    <dataValidation allowBlank="1" showInputMessage="1" showErrorMessage="1" prompt="在此标题下的此列中输入年度百分率 (APR)" sqref="H5" xr:uid="{00000000-0002-0000-0000-00000C000000}"/>
    <dataValidation allowBlank="1" showInputMessage="1" showErrorMessage="1" prompt="在此标题下的此列中输入点数" sqref="I5" xr:uid="{00000000-0002-0000-0000-00000D000000}"/>
    <dataValidation allowBlank="1" showInputMessage="1" showErrorMessage="1" prompt="此标题下的此列中将自动计算美元点数" sqref="J5" xr:uid="{00000000-0002-0000-0000-00000E000000}"/>
    <dataValidation allowBlank="1" showInputMessage="1" showErrorMessage="1" prompt="在此标题下的此列中输入期末金额（按美元计）" sqref="K5" xr:uid="{00000000-0002-0000-0000-00000F000000}"/>
    <dataValidation allowBlank="1" showInputMessage="1" showErrorMessage="1" prompt="此标题下的此列中将自动计算首付费。状态栏将自动更新" sqref="L5" xr:uid="{00000000-0002-0000-0000-000010000000}"/>
    <dataValidation allowBlank="1" showInputMessage="1" showErrorMessage="1" prompt="此标题下的列中自动计算还款金额" sqref="M5" xr:uid="{00000000-0002-0000-0000-000011000000}"/>
    <dataValidation allowBlank="1" showInputMessage="1" showErrorMessage="1" prompt="在此标题下的列中输入第 1 年最高费用" sqref="N5" xr:uid="{00000000-0002-0000-0000-000012000000}"/>
    <dataValidation allowBlank="1" showInputMessage="1" showErrorMessage="1" prompt="在此标题下的列中输入每年最高费用" sqref="O5" xr:uid="{00000000-0002-0000-0000-000013000000}"/>
    <dataValidation allowBlank="1" showInputMessage="1" showErrorMessage="1" prompt="在此标题下的列中输入终生最高费用" sqref="P5" xr:uid="{00000000-0002-0000-0000-000014000000}"/>
    <dataValidation type="list" errorStyle="warning" allowBlank="1" showInputMessage="1" showErrorMessage="1" error="从此列表中选择类型。选择“取消”，按 Alt+向下键可显现选项，然后按向下键和 Enter 进行选择" sqref="D6:D9" xr:uid="{00000000-0002-0000-0000-000015000000}">
      <formula1>"固定,可调"</formula1>
    </dataValidation>
  </dataValidations>
  <printOptions horizontalCentered="1"/>
  <pageMargins left="0.45" right="0.45" top="0.4" bottom="0.4" header="0.3" footer="0.3"/>
  <pageSetup paperSize="9" scale="59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住房贷款比较</vt:lpstr>
      <vt:lpstr>住房贷款比较!Print_Titles</vt:lpstr>
      <vt:lpstr>贷款额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2019-05-17T03:41:08Z</dcterms:created>
  <dcterms:modified xsi:type="dcterms:W3CDTF">2019-05-17T03:41:08Z</dcterms:modified>
  <cp:category/>
  <cp:contentStatus/>
</cp:coreProperties>
</file>