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18"/>
  <workbookPr filterPrivacy="1" codeName="ThisWorkbook" autoCompressPictures="0"/>
  <xr:revisionPtr revIDLastSave="48" documentId="13_ncr:1_{5698869F-1990-4954-82B0-061D2F127E19}" xr6:coauthVersionLast="45" xr6:coauthVersionMax="45" xr10:uidLastSave="{C0B3CDBD-E59C-4F15-B8B1-E554FF080BA2}"/>
  <bookViews>
    <workbookView xWindow="-120" yWindow="-120" windowWidth="17640" windowHeight="16215" tabRatio="788" xr2:uid="{00000000-000D-0000-FFFF-FFFF00000000}"/>
  </bookViews>
  <sheets>
    <sheet name="Tháng Giêng" sheetId="14" r:id="rId1"/>
    <sheet name="Tháng Hai" sheetId="15" r:id="rId2"/>
    <sheet name="Tháng Ba" sheetId="16" r:id="rId3"/>
    <sheet name="Tháng Tư" sheetId="17" r:id="rId4"/>
    <sheet name="Tháng Năm" sheetId="18" r:id="rId5"/>
    <sheet name="Tháng Sáu" sheetId="19" r:id="rId6"/>
    <sheet name="Tháng Bảy" sheetId="20" r:id="rId7"/>
    <sheet name="Tháng Tám" sheetId="21" r:id="rId8"/>
    <sheet name="Tháng Chín" sheetId="22" r:id="rId9"/>
    <sheet name="Tháng Mười" sheetId="23" r:id="rId10"/>
    <sheet name="Tháng Mười Một" sheetId="24" r:id="rId11"/>
    <sheet name="Tháng Mười Hai" sheetId="25" r:id="rId12"/>
  </sheets>
  <definedNames>
    <definedName name="ColumnTitleRegion1..H12.1">'Tháng Giêng'!$B$3</definedName>
    <definedName name="ColumnTitleRegion1..H12.10">'Tháng Mười'!$B$3</definedName>
    <definedName name="ColumnTitleRegion1..H12.11">'Tháng Mười Một'!$B$3</definedName>
    <definedName name="ColumnTitleRegion1..H12.12">'Tháng Mười Hai'!$B$3</definedName>
    <definedName name="ColumnTitleRegion1..H12.2">'Tháng Hai'!$B$3</definedName>
    <definedName name="ColumnTitleRegion1..H12.3">'Tháng Ba'!$B$3</definedName>
    <definedName name="ColumnTitleRegion1..H12.4">'Tháng Tư'!$B$3</definedName>
    <definedName name="ColumnTitleRegion1..H12.5">'Tháng Năm'!$B$3</definedName>
    <definedName name="ColumnTitleRegion1..H12.6">'Tháng Sáu'!$B$3</definedName>
    <definedName name="ColumnTitleRegion1..H12.7">'Tháng Bảy'!$B$3</definedName>
    <definedName name="ColumnTitleRegion1..H12.8">'Tháng Tám'!$B$3</definedName>
    <definedName name="ColumnTitleRegion1..H12.9">'Tháng Chín'!$B$3</definedName>
    <definedName name="ColumnTitleRegion2..C14.1">'Tháng Giêng'!$B$3</definedName>
    <definedName name="ColumnTitleRegion2..C14.10">'Tháng Mười'!$B$3</definedName>
    <definedName name="ColumnTitleRegion2..C14.11">'Tháng Mười Một'!$B$3</definedName>
    <definedName name="ColumnTitleRegion2..C14.12">'Tháng Mười Hai'!$B$3</definedName>
    <definedName name="ColumnTitleRegion2..C14.2">'Tháng Hai'!$B$3</definedName>
    <definedName name="ColumnTitleRegion2..C14.3">'Tháng Ba'!$B$3</definedName>
    <definedName name="ColumnTitleRegion2..C14.4">'Tháng Tư'!$B$3</definedName>
    <definedName name="ColumnTitleRegion2..C14.5">'Tháng Năm'!$B$3</definedName>
    <definedName name="ColumnTitleRegion2..C14.6">'Tháng Sáu'!$B$3</definedName>
    <definedName name="ColumnTitleRegion2..C14.7">'Tháng Bảy'!$B$3</definedName>
    <definedName name="ColumnTitleRegion2..C14.8">'Tháng Tám'!$B$3</definedName>
    <definedName name="ColumnTitleRegion2..C14.9">'Tháng Chín'!$B$3</definedName>
    <definedName name="Đầu_tuần">'Tháng Giêng'!$L$5</definedName>
    <definedName name="Năm_dương_lịch">'Tháng Giêng'!$K$5</definedName>
    <definedName name="Ngày_và_tuần">{0,1,2,3,4,5,6} + {0;1;2;3;4;5}*7</definedName>
    <definedName name="RowTitleRegion1..K3">'Tháng Giêng'!$K$4</definedName>
    <definedName name="_xlnm.Print_Area" localSheetId="2">'Tháng Ba'!$A:$I</definedName>
    <definedName name="_xlnm.Print_Area" localSheetId="6">'Tháng Bảy'!$A:$I</definedName>
    <definedName name="_xlnm.Print_Area" localSheetId="8">'Tháng Chín'!$A:$I</definedName>
    <definedName name="_xlnm.Print_Area" localSheetId="0">'Tháng Giêng'!$A:$I</definedName>
    <definedName name="_xlnm.Print_Area" localSheetId="1">'Tháng Hai'!$A:$I</definedName>
    <definedName name="_xlnm.Print_Area" localSheetId="9">'Tháng Mười'!$A:$I</definedName>
    <definedName name="_xlnm.Print_Area" localSheetId="11">'Tháng Mười Hai'!$A:$I</definedName>
    <definedName name="_xlnm.Print_Area" localSheetId="10">'Tháng Mười Một'!$A:$I</definedName>
    <definedName name="_xlnm.Print_Area" localSheetId="4">'Tháng Năm'!$A:$I</definedName>
    <definedName name="_xlnm.Print_Area" localSheetId="5">'Tháng Sáu'!$A:$I</definedName>
    <definedName name="_xlnm.Print_Area" localSheetId="7">'Tháng Tám'!$A:$I</definedName>
    <definedName name="_xlnm.Print_Area" localSheetId="3">'Tháng Tư'!$A:$I</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16" l="1"/>
  <c r="B14" i="16" a="1"/>
  <c r="C14" i="16" s="1"/>
  <c r="H12" i="16"/>
  <c r="F12" i="16"/>
  <c r="D12" i="16"/>
  <c r="B12" i="16"/>
  <c r="B12" i="16" a="1"/>
  <c r="G12" i="16" s="1"/>
  <c r="H10" i="16"/>
  <c r="F10" i="16"/>
  <c r="D10" i="16"/>
  <c r="B10" i="16"/>
  <c r="B10" i="16" a="1"/>
  <c r="G10" i="16" s="1"/>
  <c r="H8" i="16"/>
  <c r="F8" i="16"/>
  <c r="D8" i="16"/>
  <c r="B8" i="16"/>
  <c r="B8" i="16" a="1"/>
  <c r="G8" i="16" s="1"/>
  <c r="H6" i="16"/>
  <c r="F6" i="16"/>
  <c r="D6" i="16"/>
  <c r="B6" i="16"/>
  <c r="B6" i="16" a="1"/>
  <c r="G6" i="16" s="1"/>
  <c r="H4" i="16"/>
  <c r="F4" i="16"/>
  <c r="D4" i="16"/>
  <c r="B4" i="16"/>
  <c r="B4" i="16" a="1"/>
  <c r="G4" i="16" s="1"/>
  <c r="B14" i="17" a="1"/>
  <c r="B14" i="17" s="1"/>
  <c r="B12" i="17" a="1"/>
  <c r="G12" i="17" s="1"/>
  <c r="B10" i="17" a="1"/>
  <c r="G10" i="17" s="1"/>
  <c r="B8" i="17" a="1"/>
  <c r="G8" i="17" s="1"/>
  <c r="B6" i="17" a="1"/>
  <c r="G6" i="17" s="1"/>
  <c r="B4" i="17" a="1"/>
  <c r="G4" i="17" s="1"/>
  <c r="B14" i="18"/>
  <c r="B14" i="18" a="1"/>
  <c r="C14" i="18" s="1"/>
  <c r="H12" i="18"/>
  <c r="F12" i="18"/>
  <c r="D12" i="18"/>
  <c r="B12" i="18"/>
  <c r="B12" i="18" a="1"/>
  <c r="G12" i="18" s="1"/>
  <c r="H10" i="18"/>
  <c r="F10" i="18"/>
  <c r="D10" i="18"/>
  <c r="B10" i="18"/>
  <c r="B10" i="18" a="1"/>
  <c r="G10" i="18" s="1"/>
  <c r="H8" i="18"/>
  <c r="F8" i="18"/>
  <c r="D8" i="18"/>
  <c r="B8" i="18"/>
  <c r="B8" i="18" a="1"/>
  <c r="G8" i="18" s="1"/>
  <c r="H6" i="18"/>
  <c r="F6" i="18"/>
  <c r="D6" i="18"/>
  <c r="B6" i="18"/>
  <c r="B6" i="18" a="1"/>
  <c r="G6" i="18" s="1"/>
  <c r="H4" i="18"/>
  <c r="F4" i="18"/>
  <c r="D4" i="18"/>
  <c r="B4" i="18"/>
  <c r="B4" i="18" a="1"/>
  <c r="G4" i="18" s="1"/>
  <c r="C14" i="19"/>
  <c r="B14" i="19" a="1"/>
  <c r="B14" i="19" s="1"/>
  <c r="G12" i="19"/>
  <c r="C12" i="19"/>
  <c r="B12" i="19" a="1"/>
  <c r="G10" i="19"/>
  <c r="C10" i="19"/>
  <c r="B10" i="19" a="1"/>
  <c r="G8" i="19"/>
  <c r="C8" i="19"/>
  <c r="B8" i="19" a="1"/>
  <c r="B6" i="19" a="1"/>
  <c r="B4" i="19" a="1"/>
  <c r="B14" i="20"/>
  <c r="B14" i="20" a="1"/>
  <c r="C14" i="20" s="1"/>
  <c r="H12" i="20"/>
  <c r="F12" i="20"/>
  <c r="D12" i="20"/>
  <c r="B12" i="20"/>
  <c r="B12" i="20" a="1"/>
  <c r="G12" i="20" s="1"/>
  <c r="H10" i="20"/>
  <c r="F10" i="20"/>
  <c r="D10" i="20"/>
  <c r="B10" i="20"/>
  <c r="B10" i="20" a="1"/>
  <c r="G10" i="20" s="1"/>
  <c r="H8" i="20"/>
  <c r="F8" i="20"/>
  <c r="D8" i="20"/>
  <c r="B8" i="20"/>
  <c r="B8" i="20" a="1"/>
  <c r="G8" i="20" s="1"/>
  <c r="B6" i="20" a="1"/>
  <c r="G6" i="20" s="1"/>
  <c r="B4" i="20" a="1"/>
  <c r="H4" i="20" s="1"/>
  <c r="B14" i="21"/>
  <c r="B14" i="21" a="1"/>
  <c r="C14" i="21" s="1"/>
  <c r="H12" i="21"/>
  <c r="F12" i="21"/>
  <c r="D12" i="21"/>
  <c r="B12" i="21"/>
  <c r="B12" i="21" a="1"/>
  <c r="G12" i="21" s="1"/>
  <c r="H10" i="21"/>
  <c r="F10" i="21"/>
  <c r="D10" i="21"/>
  <c r="B10" i="21"/>
  <c r="B10" i="21" a="1"/>
  <c r="G10" i="21" s="1"/>
  <c r="B8" i="21" a="1"/>
  <c r="G8" i="21" s="1"/>
  <c r="B6" i="21" a="1"/>
  <c r="G6" i="21" s="1"/>
  <c r="B4" i="21" a="1"/>
  <c r="G4" i="21" s="1"/>
  <c r="B14" i="22"/>
  <c r="B14" i="22" a="1"/>
  <c r="C14" i="22" s="1"/>
  <c r="H12" i="22"/>
  <c r="F12" i="22"/>
  <c r="D12" i="22"/>
  <c r="B12" i="22"/>
  <c r="B12" i="22" a="1"/>
  <c r="G12" i="22" s="1"/>
  <c r="B10" i="22" a="1"/>
  <c r="H10" i="22" s="1"/>
  <c r="B8" i="22" a="1"/>
  <c r="H8" i="22" s="1"/>
  <c r="B6" i="22" a="1"/>
  <c r="H6" i="22" s="1"/>
  <c r="B4" i="22" a="1"/>
  <c r="H4" i="22" s="1"/>
  <c r="B14" i="23"/>
  <c r="B14" i="23" a="1"/>
  <c r="C14" i="23" s="1"/>
  <c r="H12" i="23"/>
  <c r="F12" i="23"/>
  <c r="D12" i="23"/>
  <c r="B12" i="23"/>
  <c r="B12" i="23" a="1"/>
  <c r="G12" i="23" s="1"/>
  <c r="H10" i="23"/>
  <c r="F10" i="23"/>
  <c r="D10" i="23"/>
  <c r="B10" i="23"/>
  <c r="B10" i="23" a="1"/>
  <c r="G10" i="23" s="1"/>
  <c r="B8" i="23" a="1"/>
  <c r="G8" i="23" s="1"/>
  <c r="B6" i="23" a="1"/>
  <c r="G6" i="23" s="1"/>
  <c r="B4" i="23" a="1"/>
  <c r="G4" i="23" s="1"/>
  <c r="B14" i="24"/>
  <c r="B14" i="24" a="1"/>
  <c r="C14" i="24" s="1"/>
  <c r="H12" i="24"/>
  <c r="F12" i="24"/>
  <c r="D12" i="24"/>
  <c r="B12" i="24"/>
  <c r="B12" i="24" a="1"/>
  <c r="G12" i="24" s="1"/>
  <c r="B10" i="24" a="1"/>
  <c r="H10" i="24" s="1"/>
  <c r="B8" i="24" a="1"/>
  <c r="H8" i="24" s="1"/>
  <c r="B6" i="24" a="1"/>
  <c r="H6" i="24" s="1"/>
  <c r="B4" i="24" a="1"/>
  <c r="H4" i="24" s="1"/>
  <c r="B14" i="25"/>
  <c r="B14" i="25" a="1"/>
  <c r="C14" i="25" s="1"/>
  <c r="H12" i="25"/>
  <c r="F12" i="25"/>
  <c r="D12" i="25"/>
  <c r="B12" i="25"/>
  <c r="B12" i="25" a="1"/>
  <c r="G12" i="25" s="1"/>
  <c r="H10" i="25"/>
  <c r="F10" i="25"/>
  <c r="D10" i="25"/>
  <c r="B10" i="25"/>
  <c r="B10" i="25" a="1"/>
  <c r="G10" i="25" s="1"/>
  <c r="B8" i="25" a="1"/>
  <c r="G8" i="25" s="1"/>
  <c r="B6" i="25" a="1"/>
  <c r="H6" i="25" s="1"/>
  <c r="B4" i="25" a="1"/>
  <c r="H4" i="25" s="1"/>
  <c r="B14" i="15" a="1"/>
  <c r="C14" i="15" s="1"/>
  <c r="B12" i="15" a="1"/>
  <c r="G12" i="15" s="1"/>
  <c r="B10" i="15" a="1"/>
  <c r="H10" i="15" s="1"/>
  <c r="B8" i="15" a="1"/>
  <c r="H8" i="15" s="1"/>
  <c r="B6" i="15" a="1"/>
  <c r="G6" i="15" s="1"/>
  <c r="B4" i="15" a="1"/>
  <c r="H4" i="15" s="1"/>
  <c r="C4" i="15" l="1"/>
  <c r="E4" i="15"/>
  <c r="G4" i="15"/>
  <c r="C8" i="15"/>
  <c r="E8" i="15"/>
  <c r="G8" i="15"/>
  <c r="C10" i="15"/>
  <c r="E10" i="15"/>
  <c r="G10" i="15"/>
  <c r="C12" i="15"/>
  <c r="B4" i="15"/>
  <c r="D4" i="15"/>
  <c r="F4" i="15"/>
  <c r="B6" i="15"/>
  <c r="D6" i="15"/>
  <c r="F6" i="15"/>
  <c r="H6" i="15"/>
  <c r="B8" i="15"/>
  <c r="D8" i="15"/>
  <c r="F8" i="15"/>
  <c r="B10" i="15"/>
  <c r="D10" i="15"/>
  <c r="F10" i="15"/>
  <c r="B12" i="15"/>
  <c r="D12" i="15"/>
  <c r="F12" i="15"/>
  <c r="H12" i="15"/>
  <c r="B14" i="15"/>
  <c r="C4" i="25"/>
  <c r="E4" i="25"/>
  <c r="G4" i="25"/>
  <c r="C6" i="25"/>
  <c r="E6" i="25"/>
  <c r="G6" i="25"/>
  <c r="C6" i="15"/>
  <c r="E6" i="15"/>
  <c r="E12" i="15"/>
  <c r="B4" i="25"/>
  <c r="D4" i="25"/>
  <c r="F4" i="25"/>
  <c r="B6" i="25"/>
  <c r="D6" i="25"/>
  <c r="F6" i="25"/>
  <c r="B8" i="25"/>
  <c r="D8" i="25"/>
  <c r="F8" i="25"/>
  <c r="H8" i="25"/>
  <c r="C4" i="24"/>
  <c r="E4" i="24"/>
  <c r="G4" i="24"/>
  <c r="C6" i="24"/>
  <c r="E6" i="24"/>
  <c r="G6" i="24"/>
  <c r="C8" i="24"/>
  <c r="E8" i="24"/>
  <c r="G8" i="24"/>
  <c r="C10" i="24"/>
  <c r="E10" i="24"/>
  <c r="G10" i="24"/>
  <c r="C12" i="24"/>
  <c r="E12" i="24"/>
  <c r="B4" i="23"/>
  <c r="D4" i="23"/>
  <c r="F4" i="23"/>
  <c r="H4" i="23"/>
  <c r="B6" i="23"/>
  <c r="D6" i="23"/>
  <c r="F6" i="23"/>
  <c r="H6" i="23"/>
  <c r="B8" i="23"/>
  <c r="D8" i="23"/>
  <c r="F8" i="23"/>
  <c r="H8" i="23"/>
  <c r="C4" i="22"/>
  <c r="E4" i="22"/>
  <c r="G4" i="22"/>
  <c r="C6" i="22"/>
  <c r="E6" i="22"/>
  <c r="G6" i="22"/>
  <c r="C8" i="22"/>
  <c r="E8" i="22"/>
  <c r="G8" i="22"/>
  <c r="C10" i="22"/>
  <c r="E10" i="22"/>
  <c r="G10" i="22"/>
  <c r="C12" i="22"/>
  <c r="E12" i="22"/>
  <c r="B4" i="21"/>
  <c r="D4" i="21"/>
  <c r="F4" i="21"/>
  <c r="H4" i="21"/>
  <c r="B6" i="21"/>
  <c r="D6" i="21"/>
  <c r="F6" i="21"/>
  <c r="H6" i="21"/>
  <c r="B8" i="21"/>
  <c r="D8" i="21"/>
  <c r="F8" i="21"/>
  <c r="H8" i="21"/>
  <c r="C4" i="20"/>
  <c r="E4" i="20"/>
  <c r="G4" i="20"/>
  <c r="C6" i="20"/>
  <c r="E6" i="20"/>
  <c r="H6" i="20"/>
  <c r="H4" i="19"/>
  <c r="F4" i="19"/>
  <c r="D4" i="19"/>
  <c r="B4" i="19"/>
  <c r="E4" i="19"/>
  <c r="H6" i="19"/>
  <c r="F6" i="19"/>
  <c r="D6" i="19"/>
  <c r="B6" i="19"/>
  <c r="E6" i="19"/>
  <c r="H8" i="19"/>
  <c r="F8" i="19"/>
  <c r="D8" i="19"/>
  <c r="B8" i="19"/>
  <c r="E8" i="19"/>
  <c r="H10" i="19"/>
  <c r="F10" i="19"/>
  <c r="D10" i="19"/>
  <c r="B10" i="19"/>
  <c r="E10" i="19"/>
  <c r="H12" i="19"/>
  <c r="F12" i="19"/>
  <c r="D12" i="19"/>
  <c r="B12" i="19"/>
  <c r="E12" i="19"/>
  <c r="C4" i="17"/>
  <c r="C6" i="17"/>
  <c r="C8" i="17"/>
  <c r="C10" i="17"/>
  <c r="C12" i="17"/>
  <c r="C14" i="17"/>
  <c r="C8" i="25"/>
  <c r="E8" i="25"/>
  <c r="C10" i="25"/>
  <c r="E10" i="25"/>
  <c r="C12" i="25"/>
  <c r="E12" i="25"/>
  <c r="B4" i="24"/>
  <c r="D4" i="24"/>
  <c r="F4" i="24"/>
  <c r="B6" i="24"/>
  <c r="D6" i="24"/>
  <c r="F6" i="24"/>
  <c r="B8" i="24"/>
  <c r="D8" i="24"/>
  <c r="F8" i="24"/>
  <c r="B10" i="24"/>
  <c r="D10" i="24"/>
  <c r="F10" i="24"/>
  <c r="C4" i="23"/>
  <c r="E4" i="23"/>
  <c r="C6" i="23"/>
  <c r="E6" i="23"/>
  <c r="C8" i="23"/>
  <c r="E8" i="23"/>
  <c r="C10" i="23"/>
  <c r="E10" i="23"/>
  <c r="C12" i="23"/>
  <c r="E12" i="23"/>
  <c r="B4" i="22"/>
  <c r="D4" i="22"/>
  <c r="F4" i="22"/>
  <c r="B6" i="22"/>
  <c r="D6" i="22"/>
  <c r="F6" i="22"/>
  <c r="B8" i="22"/>
  <c r="D8" i="22"/>
  <c r="F8" i="22"/>
  <c r="B10" i="22"/>
  <c r="D10" i="22"/>
  <c r="F10" i="22"/>
  <c r="C4" i="21"/>
  <c r="E4" i="21"/>
  <c r="C6" i="21"/>
  <c r="E6" i="21"/>
  <c r="C8" i="21"/>
  <c r="E8" i="21"/>
  <c r="C10" i="21"/>
  <c r="E10" i="21"/>
  <c r="C12" i="21"/>
  <c r="E12" i="21"/>
  <c r="B4" i="20"/>
  <c r="D4" i="20"/>
  <c r="F4" i="20"/>
  <c r="B6" i="20"/>
  <c r="D6" i="20"/>
  <c r="F6" i="20"/>
  <c r="C4" i="19"/>
  <c r="G4" i="19"/>
  <c r="C6" i="19"/>
  <c r="G6" i="19"/>
  <c r="H4" i="17"/>
  <c r="F4" i="17"/>
  <c r="D4" i="17"/>
  <c r="B4" i="17"/>
  <c r="E4" i="17"/>
  <c r="H6" i="17"/>
  <c r="F6" i="17"/>
  <c r="D6" i="17"/>
  <c r="B6" i="17"/>
  <c r="E6" i="17"/>
  <c r="H8" i="17"/>
  <c r="F8" i="17"/>
  <c r="D8" i="17"/>
  <c r="B8" i="17"/>
  <c r="E8" i="17"/>
  <c r="H10" i="17"/>
  <c r="F10" i="17"/>
  <c r="D10" i="17"/>
  <c r="B10" i="17"/>
  <c r="E10" i="17"/>
  <c r="H12" i="17"/>
  <c r="F12" i="17"/>
  <c r="D12" i="17"/>
  <c r="B12" i="17"/>
  <c r="E12" i="17"/>
  <c r="C8" i="20"/>
  <c r="E8" i="20"/>
  <c r="C10" i="20"/>
  <c r="E10" i="20"/>
  <c r="C12" i="20"/>
  <c r="E12" i="20"/>
  <c r="C4" i="18"/>
  <c r="E4" i="18"/>
  <c r="C6" i="18"/>
  <c r="E6" i="18"/>
  <c r="C8" i="18"/>
  <c r="E8" i="18"/>
  <c r="C10" i="18"/>
  <c r="E10" i="18"/>
  <c r="C12" i="18"/>
  <c r="E12" i="18"/>
  <c r="C4" i="16"/>
  <c r="E4" i="16"/>
  <c r="C6" i="16"/>
  <c r="E6" i="16"/>
  <c r="C8" i="16"/>
  <c r="E8" i="16"/>
  <c r="C10" i="16"/>
  <c r="E10" i="16"/>
  <c r="C12" i="16"/>
  <c r="E12" i="16"/>
  <c r="B14" i="14"/>
  <c r="B14" i="14" a="1"/>
  <c r="C14" i="14" s="1"/>
  <c r="H12" i="14"/>
  <c r="F12" i="14"/>
  <c r="D12" i="14"/>
  <c r="B12" i="14"/>
  <c r="B12" i="14" a="1"/>
  <c r="G12" i="14" s="1"/>
  <c r="H10" i="14"/>
  <c r="F10" i="14"/>
  <c r="D10" i="14"/>
  <c r="B10" i="14"/>
  <c r="B10" i="14" a="1"/>
  <c r="G10" i="14" s="1"/>
  <c r="H8" i="14"/>
  <c r="F8" i="14"/>
  <c r="D8" i="14"/>
  <c r="B8" i="14"/>
  <c r="B8" i="14" a="1"/>
  <c r="G8" i="14" s="1"/>
  <c r="H6" i="14"/>
  <c r="F6" i="14"/>
  <c r="D6" i="14"/>
  <c r="B6" i="14"/>
  <c r="B6" i="14" a="1"/>
  <c r="G6" i="14" s="1"/>
  <c r="H4" i="14"/>
  <c r="F4" i="14"/>
  <c r="D4" i="14"/>
  <c r="B4" i="14"/>
  <c r="B4" i="14" a="1"/>
  <c r="G4" i="14" s="1"/>
  <c r="C4" i="14" l="1"/>
  <c r="E4" i="14"/>
  <c r="C6" i="14"/>
  <c r="E6" i="14"/>
  <c r="C8" i="14"/>
  <c r="E8" i="14"/>
  <c r="C10" i="14"/>
  <c r="E10" i="14"/>
  <c r="C12" i="14"/>
  <c r="E12" i="14"/>
  <c r="B2" i="14"/>
  <c r="B2" i="15"/>
  <c r="B2" i="16"/>
  <c r="B2" i="17"/>
  <c r="B2" i="18"/>
  <c r="B2" i="19"/>
  <c r="B2" i="20"/>
  <c r="B2" i="21"/>
  <c r="B2" i="22"/>
  <c r="B2" i="23"/>
  <c r="B2" i="24"/>
  <c r="B2" i="25"/>
  <c r="B3" i="24" l="1"/>
  <c r="B3" i="23"/>
  <c r="B3" i="22"/>
  <c r="B3" i="21"/>
  <c r="B3" i="20"/>
  <c r="B3" i="19" l="1"/>
  <c r="B3" i="18"/>
  <c r="B3" i="17"/>
  <c r="B3" i="16" l="1"/>
  <c r="B3" i="25" l="1"/>
  <c r="B3" i="15" l="1"/>
  <c r="G3" i="25" l="1"/>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<sst xmlns="http://schemas.openxmlformats.org/spreadsheetml/2006/main" count="28" uniqueCount="7">
  <si>
    <t>Ghi chú</t>
  </si>
  <si>
    <t xml:space="preserve"> </t>
  </si>
  <si>
    <t>Thiết đặt lịch</t>
  </si>
  <si>
    <t>Năm</t>
  </si>
  <si>
    <t>Tuần bắt đầu</t>
  </si>
  <si>
    <t>Chủ Nhật</t>
  </si>
  <si>
    <t>Ghi chú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</si>
</sst>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5" x14ac:knownFonts="1">
    <font>
      <sz val="11"/>
      <color theme="1" tint="0.24994659260841701"/>
      <name val="Arial"/>
      <family val="2"/>
    </font>
    <font>
      <sz val="8"/>
      <name val="Arial"/>
      <family val="2"/>
    </font>
    <font>
      <sz val="11"/>
      <color theme="1"/>
      <name val="Calibri"/>
      <family val="2"/>
    </font>
    <font>
      <sz val="11"/>
      <color indexed="63"/>
      <name val="Calibri"/>
      <family val="2"/>
    </font>
    <font>
      <sz val="11"/>
      <name val="Calibri"/>
      <family val="2"/>
    </font>
    <font>
      <sz val="11"/>
      <color theme="1" tint="0.34998626667073579"/>
      <name val="Calibri"/>
      <family val="2"/>
    </font>
    <font>
      <sz val="11"/>
      <color rgb="FF006100"/>
      <name val="Calibri"/>
      <family val="2"/>
    </font>
    <font>
      <sz val="11"/>
      <color rgb="FF9C0006"/>
      <name val="Calibri"/>
      <family val="2"/>
    </font>
    <font>
      <sz val="11"/>
      <color theme="1" tint="0.24994659260841701"/>
      <name val="Calibri"/>
      <family val="2"/>
    </font>
    <font>
      <b/>
      <sz val="11"/>
      <color theme="0"/>
      <name val="Calibri"/>
      <family val="2"/>
    </font>
    <font>
      <sz val="11"/>
      <color theme="0"/>
      <name val="Calibri"/>
      <family val="2"/>
    </font>
    <font>
      <b/>
      <sz val="14"/>
      <color theme="0"/>
      <name val="Calibri"/>
      <family val="2"/>
    </font>
    <font>
      <i/>
      <sz val="11"/>
      <color rgb="FF7F7F7F"/>
      <name val="Calibri"/>
      <family val="2"/>
    </font>
    <font>
      <sz val="11"/>
      <color rgb="FFFF0000"/>
      <name val="Calibri"/>
      <family val="2"/>
    </font>
    <font>
      <b/>
      <sz val="11"/>
      <color rgb="FFFA7D00"/>
      <name val="Calibri"/>
      <family val="2"/>
    </font>
    <font>
      <sz val="11"/>
      <color rgb="FF3F3F76"/>
      <name val="Calibri"/>
      <family val="2"/>
    </font>
    <font>
      <b/>
      <sz val="11"/>
      <color rgb="FF3F3F3F"/>
      <name val="Calibri"/>
      <family val="2"/>
    </font>
    <font>
      <sz val="11"/>
      <color rgb="FF9C5700"/>
      <name val="Calibri"/>
      <family val="2"/>
    </font>
    <font>
      <sz val="11"/>
      <color rgb="FFFA7D00"/>
      <name val="Calibri"/>
      <family val="2"/>
    </font>
    <font>
      <sz val="11"/>
      <color theme="1" tint="0.14999847407452621"/>
      <name val="Arial"/>
      <family val="2"/>
    </font>
    <font>
      <b/>
      <sz val="36"/>
      <color theme="8" tint="-0.499984740745262"/>
      <name val="Arial"/>
      <family val="2"/>
    </font>
    <font>
      <sz val="35"/>
      <color theme="1" tint="0.14999847407452621"/>
      <name val="Arial"/>
      <family val="2"/>
    </font>
    <font>
      <sz val="12"/>
      <color theme="1" tint="0.14999847407452621"/>
      <name val="Arial"/>
      <family val="2"/>
    </font>
    <font>
      <sz val="12"/>
      <name val="Arial"/>
      <family val="2"/>
    </font>
    <font>
      <sz val="10"/>
      <color theme="1" tint="0.14999847407452621"/>
      <name val="Arial"/>
      <family val="2"/>
    </font>
    <font>
      <b/>
      <sz val="36"/>
      <color theme="5" tint="-0.499984740745262"/>
      <name val="Arial"/>
      <family val="2"/>
    </font>
    <font>
      <b/>
      <sz val="36"/>
      <color theme="7" tint="-0.499984740745262"/>
      <name val="Arial"/>
      <family val="2"/>
    </font>
    <font>
      <b/>
      <sz val="36"/>
      <color theme="9" tint="-0.499984740745262"/>
      <name val="Arial"/>
      <family val="2"/>
    </font>
    <font>
      <sz val="11"/>
      <color theme="4" tint="-0.24994659260841701"/>
      <name val="Arial"/>
      <family val="2"/>
    </font>
    <font>
      <sz val="11"/>
      <color theme="1" tint="0.24994659260841701"/>
      <name val="Arial"/>
      <family val="2"/>
    </font>
    <font>
      <b/>
      <sz val="11"/>
      <color theme="1" tint="0.34998626667073579"/>
      <name val="Arial"/>
      <family val="2"/>
    </font>
    <font>
      <sz val="35"/>
      <color theme="4"/>
      <name val="Arial"/>
      <family val="2"/>
    </font>
    <font>
      <b/>
      <sz val="11"/>
      <color theme="1"/>
      <name val="Arial"/>
      <family val="2"/>
    </font>
    <font>
      <sz val="11"/>
      <color theme="1" tint="0.34998626667073579"/>
      <name val="Arial"/>
      <family val="2"/>
    </font>
    <font>
      <sz val="12"/>
      <color theme="4" tint="-0.24994659260841701"/>
      <name val="Arial"/>
      <family val="2"/>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3" fillId="2" borderId="0" applyNumberFormat="0" applyBorder="0" applyAlignment="0" applyProtection="0"/>
    <xf numFmtId="0" fontId="28" fillId="0" borderId="3" applyNumberFormat="0" applyFill="0" applyProtection="0">
      <alignment horizontal="left" vertical="center" indent="1"/>
    </xf>
    <xf numFmtId="0" fontId="9" fillId="3" borderId="1" applyNumberFormat="0" applyAlignment="0" applyProtection="0"/>
    <xf numFmtId="0" fontId="11" fillId="4" borderId="2" applyNumberFormat="0" applyProtection="0">
      <alignment vertical="center"/>
    </xf>
    <xf numFmtId="0" fontId="31" fillId="0" borderId="0" applyFill="0" applyBorder="0" applyProtection="0">
      <alignment vertical="center"/>
    </xf>
    <xf numFmtId="165"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9" fontId="5" fillId="0" borderId="0" applyFont="0" applyFill="0" applyBorder="0" applyAlignment="0" applyProtection="0"/>
    <xf numFmtId="0" fontId="30" fillId="5" borderId="0" applyBorder="0" applyProtection="0">
      <alignment horizontal="left" vertical="top" wrapText="1" indent="1"/>
    </xf>
    <xf numFmtId="166" fontId="33" fillId="0" borderId="0">
      <alignment horizontal="left" indent="1"/>
    </xf>
    <xf numFmtId="0" fontId="4" fillId="5" borderId="0" applyNumberFormat="0" applyFont="0" applyBorder="0" applyAlignment="0">
      <alignment horizontal="left" vertical="center" indent="1"/>
    </xf>
    <xf numFmtId="0" fontId="34" fillId="0" borderId="0">
      <alignment horizontal="left" indent="1"/>
    </xf>
    <xf numFmtId="0" fontId="28" fillId="0" borderId="0" applyFill="0" applyProtection="0"/>
    <xf numFmtId="0" fontId="29" fillId="0" borderId="0" applyFill="0" applyProtection="0"/>
    <xf numFmtId="0" fontId="6" fillId="10" borderId="0" applyNumberFormat="0" applyBorder="0" applyAlignment="0" applyProtection="0"/>
    <xf numFmtId="0" fontId="7" fillId="11" borderId="0" applyNumberFormat="0" applyBorder="0" applyAlignment="0" applyProtection="0"/>
    <xf numFmtId="0" fontId="17" fillId="12" borderId="0" applyNumberFormat="0" applyBorder="0" applyAlignment="0" applyProtection="0"/>
    <xf numFmtId="0" fontId="15" fillId="13" borderId="32" applyNumberFormat="0" applyAlignment="0" applyProtection="0"/>
    <xf numFmtId="0" fontId="16" fillId="14" borderId="33" applyNumberFormat="0" applyAlignment="0" applyProtection="0"/>
    <xf numFmtId="0" fontId="14" fillId="14" borderId="32" applyNumberFormat="0" applyAlignment="0" applyProtection="0"/>
    <xf numFmtId="0" fontId="18" fillId="0" borderId="34" applyNumberFormat="0" applyFill="0" applyAlignment="0" applyProtection="0"/>
    <xf numFmtId="0" fontId="9" fillId="15" borderId="35" applyNumberFormat="0" applyAlignment="0" applyProtection="0"/>
    <xf numFmtId="0" fontId="13" fillId="0" borderId="0" applyNumberFormat="0" applyFill="0" applyBorder="0" applyAlignment="0" applyProtection="0"/>
    <xf numFmtId="0" fontId="8" fillId="16" borderId="36" applyNumberFormat="0" applyFont="0" applyAlignment="0" applyProtection="0"/>
    <xf numFmtId="0" fontId="12" fillId="0" borderId="0" applyNumberFormat="0" applyFill="0" applyBorder="0" applyAlignment="0" applyProtection="0"/>
    <xf numFmtId="0" fontId="32" fillId="0" borderId="37" applyNumberFormat="0" applyFill="0" applyAlignment="0" applyProtection="0"/>
    <xf numFmtId="0" fontId="2" fillId="17" borderId="0" applyNumberFormat="0" applyBorder="0" applyAlignment="0" applyProtection="0"/>
    <xf numFmtId="0" fontId="2" fillId="18" borderId="0" applyNumberFormat="0" applyBorder="0" applyAlignment="0" applyProtection="0"/>
    <xf numFmtId="0" fontId="1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cellStyleXfs>
  <cellXfs count="61">
    <xf numFmtId="0" fontId="0" fillId="0" borderId="0" xfId="0">
      <alignment vertical="top"/>
    </xf>
    <xf numFmtId="0" fontId="19" fillId="0" borderId="0" xfId="0" applyFont="1">
      <alignment vertical="top"/>
    </xf>
    <xf numFmtId="0" fontId="19" fillId="0" borderId="0" xfId="2" applyFont="1" applyFill="1" applyBorder="1" applyAlignment="1">
      <alignment vertical="center"/>
    </xf>
    <xf numFmtId="0" fontId="21" fillId="0" borderId="0" xfId="5" applyFont="1" applyFill="1" applyAlignment="1">
      <alignment horizontal="left" vertical="center"/>
    </xf>
    <xf numFmtId="0" fontId="22" fillId="0" borderId="0" xfId="0" applyFont="1" applyAlignment="1">
      <alignment horizontal="center" vertical="center"/>
    </xf>
    <xf numFmtId="0" fontId="23" fillId="6" borderId="4" xfId="2" applyFont="1" applyFill="1" applyBorder="1" applyAlignment="1">
      <alignment horizontal="center" vertical="center"/>
    </xf>
    <xf numFmtId="0" fontId="23" fillId="6" borderId="5" xfId="2" applyFont="1" applyFill="1" applyBorder="1" applyAlignment="1">
      <alignment horizontal="center" vertical="center"/>
    </xf>
    <xf numFmtId="0" fontId="23" fillId="6" borderId="6" xfId="2" applyFont="1" applyFill="1" applyBorder="1" applyAlignment="1">
      <alignment horizontal="center" vertical="center"/>
    </xf>
    <xf numFmtId="0" fontId="22" fillId="0" borderId="0" xfId="0" applyFont="1" applyAlignment="1">
      <alignment horizontal="left" vertical="center" indent="1"/>
    </xf>
    <xf numFmtId="166" fontId="22" fillId="0" borderId="9" xfId="12" applyFont="1" applyBorder="1" applyAlignment="1">
      <alignment horizontal="right" vertical="center" indent="1"/>
    </xf>
    <xf numFmtId="166" fontId="22" fillId="0" borderId="11" xfId="12" applyFont="1" applyBorder="1" applyAlignment="1">
      <alignment horizontal="right" vertical="center" indent="1"/>
    </xf>
    <xf numFmtId="0" fontId="24" fillId="0" borderId="0" xfId="0" applyFont="1" applyAlignment="1">
      <alignment horizontal="left" vertical="top" wrapText="1" indent="1"/>
    </xf>
    <xf numFmtId="0" fontId="24" fillId="0" borderId="10" xfId="0" applyFont="1" applyBorder="1" applyAlignment="1">
      <alignment horizontal="left" vertical="top" wrapText="1" indent="1"/>
    </xf>
    <xf numFmtId="166" fontId="22" fillId="0" borderId="9" xfId="13" applyNumberFormat="1" applyFont="1" applyFill="1" applyBorder="1" applyAlignment="1">
      <alignment horizontal="right" vertical="center" wrapText="1" indent="1"/>
    </xf>
    <xf numFmtId="0" fontId="24" fillId="0" borderId="10" xfId="13" applyFont="1" applyFill="1" applyBorder="1" applyAlignment="1">
      <alignment horizontal="left" vertical="top" wrapText="1" indent="1"/>
    </xf>
    <xf numFmtId="0" fontId="23" fillId="7" borderId="4" xfId="2" applyFont="1" applyFill="1" applyBorder="1" applyAlignment="1">
      <alignment horizontal="center" vertical="center"/>
    </xf>
    <xf numFmtId="0" fontId="23" fillId="7" borderId="5" xfId="2" applyFont="1" applyFill="1" applyBorder="1" applyAlignment="1">
      <alignment horizontal="center" vertical="center"/>
    </xf>
    <xf numFmtId="0" fontId="23" fillId="7" borderId="6" xfId="2" applyFont="1" applyFill="1" applyBorder="1" applyAlignment="1">
      <alignment horizontal="center" vertical="center"/>
    </xf>
    <xf numFmtId="0" fontId="24" fillId="0" borderId="27" xfId="0" applyFont="1" applyBorder="1" applyAlignment="1">
      <alignment horizontal="left" vertical="top" wrapText="1" indent="1"/>
    </xf>
    <xf numFmtId="0" fontId="24" fillId="0" borderId="27" xfId="13" applyFont="1" applyFill="1" applyBorder="1" applyAlignment="1">
      <alignment horizontal="left" vertical="top" wrapText="1" indent="1"/>
    </xf>
    <xf numFmtId="0" fontId="23" fillId="9" borderId="4" xfId="2" applyFont="1" applyFill="1" applyBorder="1" applyAlignment="1">
      <alignment horizontal="center" vertical="center"/>
    </xf>
    <xf numFmtId="0" fontId="23" fillId="9" borderId="5" xfId="2" applyFont="1" applyFill="1" applyBorder="1" applyAlignment="1">
      <alignment horizontal="center" vertical="center"/>
    </xf>
    <xf numFmtId="0" fontId="23" fillId="9" borderId="6" xfId="2" applyFont="1" applyFill="1" applyBorder="1" applyAlignment="1">
      <alignment horizontal="center" vertical="center"/>
    </xf>
    <xf numFmtId="0" fontId="24" fillId="0" borderId="21" xfId="0" applyFont="1" applyBorder="1" applyAlignment="1">
      <alignment horizontal="left" vertical="top" wrapText="1" indent="1"/>
    </xf>
    <xf numFmtId="0" fontId="24" fillId="0" borderId="21" xfId="13" applyFont="1" applyFill="1" applyBorder="1" applyAlignment="1">
      <alignment horizontal="left" vertical="top" wrapText="1" indent="1"/>
    </xf>
    <xf numFmtId="0" fontId="23" fillId="8" borderId="4" xfId="2" applyFont="1" applyFill="1" applyBorder="1" applyAlignment="1">
      <alignment horizontal="center" vertical="center"/>
    </xf>
    <xf numFmtId="0" fontId="23" fillId="8" borderId="5" xfId="2" applyFont="1" applyFill="1" applyBorder="1" applyAlignment="1">
      <alignment horizontal="center" vertical="center"/>
    </xf>
    <xf numFmtId="0" fontId="23" fillId="8" borderId="6" xfId="2" applyFont="1" applyFill="1" applyBorder="1" applyAlignment="1">
      <alignment horizontal="center" vertical="center"/>
    </xf>
    <xf numFmtId="0" fontId="24" fillId="0" borderId="15" xfId="0" applyFont="1" applyBorder="1" applyAlignment="1">
      <alignment horizontal="left" vertical="top" wrapText="1" indent="1"/>
    </xf>
    <xf numFmtId="0" fontId="24" fillId="0" borderId="15" xfId="13" applyFont="1" applyFill="1" applyBorder="1" applyAlignment="1">
      <alignment horizontal="left" vertical="top" wrapText="1" indent="1"/>
    </xf>
    <xf numFmtId="0" fontId="19" fillId="0" borderId="8" xfId="16" applyFont="1" applyFill="1" applyBorder="1" applyAlignment="1">
      <alignment horizontal="center" vertical="center"/>
    </xf>
    <xf numFmtId="0" fontId="19" fillId="0" borderId="8" xfId="14" applyFont="1" applyBorder="1" applyAlignment="1">
      <alignment horizontal="center" vertical="center"/>
    </xf>
    <xf numFmtId="166" fontId="22" fillId="0" borderId="26" xfId="12" applyFont="1" applyBorder="1" applyAlignment="1">
      <alignment horizontal="right" vertical="center" indent="1"/>
    </xf>
    <xf numFmtId="166" fontId="22" fillId="0" borderId="26" xfId="13" applyNumberFormat="1" applyFont="1" applyFill="1" applyBorder="1" applyAlignment="1">
      <alignment horizontal="right" vertical="center" wrapText="1" indent="1"/>
    </xf>
    <xf numFmtId="166" fontId="22" fillId="0" borderId="20" xfId="12" applyFont="1" applyBorder="1" applyAlignment="1">
      <alignment horizontal="right" vertical="center" indent="1"/>
    </xf>
    <xf numFmtId="166" fontId="22" fillId="0" borderId="20" xfId="13" applyNumberFormat="1" applyFont="1" applyFill="1" applyBorder="1" applyAlignment="1">
      <alignment horizontal="right" vertical="center" wrapText="1" indent="1"/>
    </xf>
    <xf numFmtId="166" fontId="22" fillId="0" borderId="14" xfId="12" applyFont="1" applyBorder="1" applyAlignment="1">
      <alignment horizontal="right" vertical="center" indent="1"/>
    </xf>
    <xf numFmtId="166" fontId="22" fillId="0" borderId="14" xfId="13" applyNumberFormat="1" applyFont="1" applyFill="1" applyBorder="1" applyAlignment="1">
      <alignment horizontal="right" vertical="center" wrapText="1" indent="1"/>
    </xf>
    <xf numFmtId="0" fontId="20" fillId="0" borderId="0" xfId="5" applyFont="1" applyFill="1" applyBorder="1">
      <alignment vertical="center"/>
    </xf>
    <xf numFmtId="0" fontId="19" fillId="0" borderId="13" xfId="11" applyFont="1" applyFill="1" applyBorder="1" applyAlignment="1">
      <alignment horizontal="left" vertical="center" wrapText="1" indent="1"/>
    </xf>
    <xf numFmtId="0" fontId="19" fillId="0" borderId="11" xfId="11" applyFont="1" applyFill="1" applyBorder="1" applyAlignment="1">
      <alignment horizontal="left" vertical="center" wrapText="1" indent="1"/>
    </xf>
    <xf numFmtId="0" fontId="24" fillId="0" borderId="7" xfId="11" applyFont="1" applyFill="1" applyBorder="1">
      <alignment horizontal="left" vertical="top" wrapText="1" indent="1"/>
    </xf>
    <xf numFmtId="0" fontId="24" fillId="0" borderId="12" xfId="11" applyFont="1" applyFill="1" applyBorder="1">
      <alignment horizontal="left" vertical="top" wrapText="1" indent="1"/>
    </xf>
    <xf numFmtId="0" fontId="23" fillId="6" borderId="0" xfId="15" applyFont="1" applyFill="1" applyAlignment="1">
      <alignment horizontal="center" vertical="center"/>
    </xf>
    <xf numFmtId="0" fontId="27" fillId="0" borderId="0" xfId="5" applyFont="1" applyFill="1" applyBorder="1">
      <alignment vertical="center"/>
    </xf>
    <xf numFmtId="0" fontId="19" fillId="0" borderId="18" xfId="11" applyFont="1" applyFill="1" applyBorder="1" applyAlignment="1">
      <alignment horizontal="left" vertical="center" wrapText="1" indent="1"/>
    </xf>
    <xf numFmtId="0" fontId="19" fillId="0" borderId="19" xfId="11" applyFont="1" applyFill="1" applyBorder="1" applyAlignment="1">
      <alignment horizontal="left" vertical="center" wrapText="1" indent="1"/>
    </xf>
    <xf numFmtId="0" fontId="24" fillId="0" borderId="16" xfId="11" applyFont="1" applyFill="1" applyBorder="1">
      <alignment horizontal="left" vertical="top" wrapText="1" indent="1"/>
    </xf>
    <xf numFmtId="0" fontId="24" fillId="0" borderId="17" xfId="11" applyFont="1" applyFill="1" applyBorder="1">
      <alignment horizontal="left" vertical="top" wrapText="1" indent="1"/>
    </xf>
    <xf numFmtId="0" fontId="26" fillId="0" borderId="0" xfId="5" applyFont="1" applyFill="1" applyBorder="1">
      <alignment vertical="center"/>
    </xf>
    <xf numFmtId="0" fontId="19" fillId="0" borderId="24" xfId="11" applyFont="1" applyFill="1" applyBorder="1" applyAlignment="1">
      <alignment horizontal="left" vertical="center" wrapText="1" indent="1"/>
    </xf>
    <xf numFmtId="0" fontId="19" fillId="0" borderId="25" xfId="11" applyFont="1" applyFill="1" applyBorder="1" applyAlignment="1">
      <alignment horizontal="left" vertical="center" wrapText="1" indent="1"/>
    </xf>
    <xf numFmtId="0" fontId="24" fillId="0" borderId="22" xfId="11" applyFont="1" applyFill="1" applyBorder="1">
      <alignment horizontal="left" vertical="top" wrapText="1" indent="1"/>
    </xf>
    <xf numFmtId="0" fontId="24" fillId="0" borderId="23" xfId="11" applyFont="1" applyFill="1" applyBorder="1">
      <alignment horizontal="left" vertical="top" wrapText="1" indent="1"/>
    </xf>
    <xf numFmtId="0" fontId="25" fillId="0" borderId="0" xfId="5" applyFont="1" applyFill="1" applyBorder="1">
      <alignment vertical="center"/>
    </xf>
    <xf numFmtId="0" fontId="19" fillId="0" borderId="30" xfId="11" applyFont="1" applyFill="1" applyBorder="1" applyAlignment="1">
      <alignment horizontal="left" vertical="center" wrapText="1" indent="1"/>
    </xf>
    <xf numFmtId="0" fontId="19" fillId="0" borderId="31" xfId="11" applyFont="1" applyFill="1" applyBorder="1" applyAlignment="1">
      <alignment horizontal="left" vertical="center" wrapText="1" indent="1"/>
    </xf>
    <xf numFmtId="0" fontId="24" fillId="0" borderId="28" xfId="11" applyFont="1" applyFill="1" applyBorder="1">
      <alignment horizontal="left" vertical="top" wrapText="1" indent="1"/>
    </xf>
    <xf numFmtId="0" fontId="24" fillId="0" borderId="29" xfId="11" applyFont="1" applyFill="1" applyBorder="1">
      <alignment horizontal="left" vertical="top" wrapText="1" indent="1"/>
    </xf>
    <xf numFmtId="0" fontId="25" fillId="0" borderId="0" xfId="5" applyFont="1" applyFill="1" applyBorder="1" applyAlignment="1">
      <alignment horizontal="left" vertical="center"/>
    </xf>
    <xf numFmtId="0" fontId="20" fillId="0" borderId="0" xfId="5" applyFont="1" applyFill="1" applyBorder="1" applyAlignment="1">
      <alignment horizontal="left" vertical="center"/>
    </xf>
  </cellXfs>
  <cellStyles count="50">
    <cellStyle name="20% - Accent1" xfId="29" builtinId="30" customBuiltin="1"/>
    <cellStyle name="20% - Accent2" xfId="32" builtinId="34" customBuiltin="1"/>
    <cellStyle name="20% - Accent3" xfId="36" builtinId="38" customBuiltin="1"/>
    <cellStyle name="20% - Accent4" xfId="40" builtinId="42" customBuiltin="1"/>
    <cellStyle name="20% - Accent5" xfId="43" builtinId="46" customBuiltin="1"/>
    <cellStyle name="20% - Accent6" xfId="47" builtinId="50" customBuiltin="1"/>
    <cellStyle name="40% - Accent1" xfId="1" builtinId="31" customBuiltin="1"/>
    <cellStyle name="40% - Accent2" xfId="33" builtinId="35" customBuiltin="1"/>
    <cellStyle name="40% - Accent3" xfId="37" builtinId="39" customBuiltin="1"/>
    <cellStyle name="40% - Accent4" xfId="41" builtinId="43" customBuiltin="1"/>
    <cellStyle name="40% - Accent5" xfId="44" builtinId="47" customBuiltin="1"/>
    <cellStyle name="40% - Accent6" xfId="48"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5" builtinId="48" customBuiltin="1"/>
    <cellStyle name="60% - Accent6" xfId="49" builtinId="52" customBuiltin="1"/>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Bình thường" xfId="0" builtinId="0" customBuiltin="1"/>
    <cellStyle name="Có dải băng" xfId="13" xr:uid="{00000000-0005-0000-0000-000003000000}"/>
    <cellStyle name="Dấu phẩy" xfId="6" builtinId="3" customBuiltin="1"/>
    <cellStyle name="Dấu phẩy [0]" xfId="7" builtinId="6" customBuiltin="1"/>
    <cellStyle name="Đầu đề 1" xfId="2" builtinId="16" customBuiltin="1"/>
    <cellStyle name="Đầu đề 2" xfId="15" builtinId="17" customBuiltin="1"/>
    <cellStyle name="Đầu đề 3" xfId="16" builtinId="18" customBuiltin="1"/>
    <cellStyle name="Đầu đề 4" xfId="11" builtinId="19" customBuiltin="1"/>
    <cellStyle name="Đầu ra" xfId="21" builtinId="21" customBuiltin="1"/>
    <cellStyle name="Đầu vào" xfId="20" builtinId="20" customBuiltin="1"/>
    <cellStyle name="Ghi chú" xfId="26" builtinId="10" customBuiltin="1"/>
    <cellStyle name="Kiểm tra Ô" xfId="24" builtinId="23" customBuiltin="1"/>
    <cellStyle name="Mục nhập Thiết đặt" xfId="14" xr:uid="{00000000-0005-0000-0000-00000F000000}"/>
    <cellStyle name="Ngày" xfId="12" xr:uid="{00000000-0005-0000-0000-000008000000}"/>
    <cellStyle name="Ô được Nối kết" xfId="23" builtinId="24" customBuiltin="1"/>
    <cellStyle name="Phần trăm" xfId="10" builtinId="5" customBuiltin="1"/>
    <cellStyle name="Tiền tệ" xfId="8" builtinId="4" customBuiltin="1"/>
    <cellStyle name="Tiền tệ [0]" xfId="9" builtinId="7" customBuiltin="1"/>
    <cellStyle name="Tiêu đề" xfId="5" builtinId="15" customBuiltin="1"/>
    <cellStyle name="Tính toán" xfId="22" builtinId="22" customBuiltin="1"/>
    <cellStyle name="Tổng" xfId="28" builtinId="25" customBuiltin="1"/>
    <cellStyle name="Tốt" xfId="17" builtinId="26" customBuiltin="1"/>
    <cellStyle name="Trung lập" xfId="19" builtinId="28" customBuiltin="1"/>
    <cellStyle name="Văn bản Cảnh báo" xfId="25" builtinId="11" customBuiltin="1"/>
    <cellStyle name="Văn bản Giải thích" xfId="27" builtinId="53" customBuiltin="1"/>
    <cellStyle name="Xấu" xfId="18" builtinId="27"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704850</xdr:colOff>
      <xdr:row>0</xdr:row>
      <xdr:rowOff>102486</xdr:rowOff>
    </xdr:from>
    <xdr:to>
      <xdr:col>8</xdr:col>
      <xdr:colOff>6527</xdr:colOff>
      <xdr:row>1</xdr:row>
      <xdr:rowOff>1132986</xdr:rowOff>
    </xdr:to>
    <xdr:pic>
      <xdr:nvPicPr>
        <xdr:cNvPr id="3" name="Ảnh 2" descr="Đầu đề Mùa đông&#10;&#10;Ảnh cắt dán của Word: Mùa đô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5534025" y="102486"/>
          <a:ext cx="5588177" cy="1144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600075</xdr:colOff>
      <xdr:row>0</xdr:row>
      <xdr:rowOff>104775</xdr:rowOff>
    </xdr:from>
    <xdr:to>
      <xdr:col>8</xdr:col>
      <xdr:colOff>1539</xdr:colOff>
      <xdr:row>1</xdr:row>
      <xdr:rowOff>1135275</xdr:rowOff>
    </xdr:to>
    <xdr:pic>
      <xdr:nvPicPr>
        <xdr:cNvPr id="3" name="Ảnh 2" descr="Đầu đề Mùa thu&#10;&#10;Ảnh cắt dán của Word: Mùa thu">
          <a:extLst>
            <a:ext uri="{FF2B5EF4-FFF2-40B4-BE49-F238E27FC236}">
              <a16:creationId xmlns:a16="http://schemas.microsoft.com/office/drawing/2014/main" id="{344C5A5D-FCC0-4927-B120-546816961465}"/>
            </a:ext>
          </a:extLst>
        </xdr:cNvPr>
        <xdr:cNvPicPr>
          <a:picLocks noChangeAspect="1"/>
        </xdr:cNvPicPr>
      </xdr:nvPicPr>
      <xdr:blipFill>
        <a:blip xmlns:r="http://schemas.openxmlformats.org/officeDocument/2006/relationships" r:embed="rId1"/>
        <a:srcRect/>
        <a:stretch/>
      </xdr:blipFill>
      <xdr:spPr>
        <a:xfrm>
          <a:off x="5429250" y="104775"/>
          <a:ext cx="5687964" cy="114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971549</xdr:colOff>
      <xdr:row>0</xdr:row>
      <xdr:rowOff>104775</xdr:rowOff>
    </xdr:from>
    <xdr:to>
      <xdr:col>8</xdr:col>
      <xdr:colOff>1538</xdr:colOff>
      <xdr:row>1</xdr:row>
      <xdr:rowOff>1135275</xdr:rowOff>
    </xdr:to>
    <xdr:pic>
      <xdr:nvPicPr>
        <xdr:cNvPr id="3" name="Ảnh 2" descr="Đầu đề Mùa thu&#10;&#10;Ảnh cắt dán của Word: Mùa thu">
          <a:extLst>
            <a:ext uri="{FF2B5EF4-FFF2-40B4-BE49-F238E27FC236}">
              <a16:creationId xmlns:a16="http://schemas.microsoft.com/office/drawing/2014/main" id="{4A35A5D2-3D13-4B4F-824A-BC5F33628122}"/>
            </a:ext>
          </a:extLst>
        </xdr:cNvPr>
        <xdr:cNvPicPr>
          <a:picLocks noChangeAspect="1"/>
        </xdr:cNvPicPr>
      </xdr:nvPicPr>
      <xdr:blipFill rotWithShape="1">
        <a:blip xmlns:r="http://schemas.openxmlformats.org/officeDocument/2006/relationships" r:embed="rId1"/>
        <a:srcRect l="6531"/>
        <a:stretch/>
      </xdr:blipFill>
      <xdr:spPr>
        <a:xfrm>
          <a:off x="5800724" y="104775"/>
          <a:ext cx="5316489" cy="114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1047750</xdr:colOff>
      <xdr:row>0</xdr:row>
      <xdr:rowOff>104775</xdr:rowOff>
    </xdr:from>
    <xdr:to>
      <xdr:col>7</xdr:col>
      <xdr:colOff>1568627</xdr:colOff>
      <xdr:row>1</xdr:row>
      <xdr:rowOff>1135275</xdr:rowOff>
    </xdr:to>
    <xdr:pic>
      <xdr:nvPicPr>
        <xdr:cNvPr id="4" name="Ảnh 2" descr="Đầu đề Mùa đông&#10;&#10;Ảnh cắt dán của Word: Mùa đông">
          <a:extLst>
            <a:ext uri="{FF2B5EF4-FFF2-40B4-BE49-F238E27FC236}">
              <a16:creationId xmlns:a16="http://schemas.microsoft.com/office/drawing/2014/main" id="{E50CED84-FA5D-4708-8F5E-F6ADC6AD36CA}"/>
            </a:ext>
          </a:extLst>
        </xdr:cNvPr>
        <xdr:cNvPicPr>
          <a:picLocks noChangeAspect="1"/>
        </xdr:cNvPicPr>
      </xdr:nvPicPr>
      <xdr:blipFill rotWithShape="1">
        <a:blip xmlns:r="http://schemas.openxmlformats.org/officeDocument/2006/relationships" r:embed="rId1"/>
        <a:srcRect l="6307"/>
        <a:stretch/>
      </xdr:blipFill>
      <xdr:spPr>
        <a:xfrm>
          <a:off x="5876925" y="104775"/>
          <a:ext cx="5235752" cy="114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704850</xdr:colOff>
      <xdr:row>0</xdr:row>
      <xdr:rowOff>104775</xdr:rowOff>
    </xdr:from>
    <xdr:to>
      <xdr:col>8</xdr:col>
      <xdr:colOff>6527</xdr:colOff>
      <xdr:row>1</xdr:row>
      <xdr:rowOff>1135275</xdr:rowOff>
    </xdr:to>
    <xdr:pic>
      <xdr:nvPicPr>
        <xdr:cNvPr id="4" name="Ảnh 2" descr="Đầu đề Mùa đông&#10;&#10;Ảnh cắt dán của Word: Mùa đông">
          <a:extLst>
            <a:ext uri="{FF2B5EF4-FFF2-40B4-BE49-F238E27FC236}">
              <a16:creationId xmlns:a16="http://schemas.microsoft.com/office/drawing/2014/main" id="{04ACA5AD-9E27-4D97-9E9E-817CD7784094}"/>
            </a:ext>
          </a:extLst>
        </xdr:cNvPr>
        <xdr:cNvPicPr>
          <a:picLocks noChangeAspect="1"/>
        </xdr:cNvPicPr>
      </xdr:nvPicPr>
      <xdr:blipFill>
        <a:blip xmlns:r="http://schemas.openxmlformats.org/officeDocument/2006/relationships" r:embed="rId1"/>
        <a:srcRect/>
        <a:stretch/>
      </xdr:blipFill>
      <xdr:spPr>
        <a:xfrm>
          <a:off x="5534025" y="104775"/>
          <a:ext cx="5588177" cy="1144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628650</xdr:colOff>
      <xdr:row>0</xdr:row>
      <xdr:rowOff>103954</xdr:rowOff>
    </xdr:from>
    <xdr:to>
      <xdr:col>8</xdr:col>
      <xdr:colOff>7939</xdr:colOff>
      <xdr:row>1</xdr:row>
      <xdr:rowOff>1134454</xdr:rowOff>
    </xdr:to>
    <xdr:pic>
      <xdr:nvPicPr>
        <xdr:cNvPr id="2" name="Ảnh 1" descr="Đầu đề Mùa xuân&#10;&#10;Ảnh cắt dán của Word: Mùa xuâ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5457825" y="103954"/>
          <a:ext cx="5665789" cy="1144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628650</xdr:colOff>
      <xdr:row>0</xdr:row>
      <xdr:rowOff>104775</xdr:rowOff>
    </xdr:from>
    <xdr:to>
      <xdr:col>8</xdr:col>
      <xdr:colOff>7939</xdr:colOff>
      <xdr:row>1</xdr:row>
      <xdr:rowOff>1135275</xdr:rowOff>
    </xdr:to>
    <xdr:pic>
      <xdr:nvPicPr>
        <xdr:cNvPr id="3" name="Ảnh 1" descr="Đầu đề Mùa xuân&#10;&#10;Ảnh cắt dán của Word: Mùa xuân">
          <a:extLst>
            <a:ext uri="{FF2B5EF4-FFF2-40B4-BE49-F238E27FC236}">
              <a16:creationId xmlns:a16="http://schemas.microsoft.com/office/drawing/2014/main" id="{7D541BD0-FC96-42B4-8A3F-62D61DA599E2}"/>
            </a:ext>
          </a:extLst>
        </xdr:cNvPr>
        <xdr:cNvPicPr>
          <a:picLocks noChangeAspect="1"/>
        </xdr:cNvPicPr>
      </xdr:nvPicPr>
      <xdr:blipFill>
        <a:blip xmlns:r="http://schemas.openxmlformats.org/officeDocument/2006/relationships" r:embed="rId1"/>
        <a:srcRect/>
        <a:stretch/>
      </xdr:blipFill>
      <xdr:spPr>
        <a:xfrm>
          <a:off x="5457825" y="104775"/>
          <a:ext cx="5665789" cy="1144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628650</xdr:colOff>
      <xdr:row>0</xdr:row>
      <xdr:rowOff>104775</xdr:rowOff>
    </xdr:from>
    <xdr:to>
      <xdr:col>8</xdr:col>
      <xdr:colOff>7939</xdr:colOff>
      <xdr:row>1</xdr:row>
      <xdr:rowOff>1135275</xdr:rowOff>
    </xdr:to>
    <xdr:pic>
      <xdr:nvPicPr>
        <xdr:cNvPr id="3" name="Ảnh 1" descr="Đầu đề Mùa xuân&#10;&#10;Ảnh cắt dán của Word: Mùa xuân">
          <a:extLst>
            <a:ext uri="{FF2B5EF4-FFF2-40B4-BE49-F238E27FC236}">
              <a16:creationId xmlns:a16="http://schemas.microsoft.com/office/drawing/2014/main" id="{51360661-B6CD-4A14-8A8E-C5C92E847942}"/>
            </a:ext>
          </a:extLst>
        </xdr:cNvPr>
        <xdr:cNvPicPr>
          <a:picLocks noChangeAspect="1"/>
        </xdr:cNvPicPr>
      </xdr:nvPicPr>
      <xdr:blipFill>
        <a:blip xmlns:r="http://schemas.openxmlformats.org/officeDocument/2006/relationships" r:embed="rId1"/>
        <a:srcRect/>
        <a:stretch/>
      </xdr:blipFill>
      <xdr:spPr>
        <a:xfrm>
          <a:off x="5457825" y="104775"/>
          <a:ext cx="5665789" cy="1144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1409700</xdr:colOff>
      <xdr:row>0</xdr:row>
      <xdr:rowOff>102915</xdr:rowOff>
    </xdr:from>
    <xdr:to>
      <xdr:col>8</xdr:col>
      <xdr:colOff>12853</xdr:colOff>
      <xdr:row>1</xdr:row>
      <xdr:rowOff>1133415</xdr:rowOff>
    </xdr:to>
    <xdr:pic>
      <xdr:nvPicPr>
        <xdr:cNvPr id="3" name="Ảnh 2" descr="Đầu đề Mùa hè&#10;&#10;Ảnh cắt dán của Word: Mùa hè">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6238875" y="102915"/>
          <a:ext cx="4889653" cy="114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1409700</xdr:colOff>
      <xdr:row>0</xdr:row>
      <xdr:rowOff>104775</xdr:rowOff>
    </xdr:from>
    <xdr:to>
      <xdr:col>8</xdr:col>
      <xdr:colOff>12853</xdr:colOff>
      <xdr:row>1</xdr:row>
      <xdr:rowOff>1135275</xdr:rowOff>
    </xdr:to>
    <xdr:pic>
      <xdr:nvPicPr>
        <xdr:cNvPr id="3" name="Ảnh 2" descr="Đầu đề Mùa hè&#10;&#10;Ảnh cắt dán của Word: Mùa hè">
          <a:extLst>
            <a:ext uri="{FF2B5EF4-FFF2-40B4-BE49-F238E27FC236}">
              <a16:creationId xmlns:a16="http://schemas.microsoft.com/office/drawing/2014/main" id="{69256590-309F-4E82-8C4B-A32B72046331}"/>
            </a:ext>
          </a:extLst>
        </xdr:cNvPr>
        <xdr:cNvPicPr>
          <a:picLocks noChangeAspect="1"/>
        </xdr:cNvPicPr>
      </xdr:nvPicPr>
      <xdr:blipFill>
        <a:blip xmlns:r="http://schemas.openxmlformats.org/officeDocument/2006/relationships" r:embed="rId1"/>
        <a:srcRect/>
        <a:stretch/>
      </xdr:blipFill>
      <xdr:spPr>
        <a:xfrm>
          <a:off x="6238875" y="104775"/>
          <a:ext cx="4889653" cy="114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1409700</xdr:colOff>
      <xdr:row>0</xdr:row>
      <xdr:rowOff>104775</xdr:rowOff>
    </xdr:from>
    <xdr:to>
      <xdr:col>8</xdr:col>
      <xdr:colOff>12853</xdr:colOff>
      <xdr:row>1</xdr:row>
      <xdr:rowOff>1135275</xdr:rowOff>
    </xdr:to>
    <xdr:pic>
      <xdr:nvPicPr>
        <xdr:cNvPr id="3" name="Ảnh 2" descr="Đầu đề Mùa hè&#10;&#10;Ảnh cắt dán của Word: Mùa hè">
          <a:extLst>
            <a:ext uri="{FF2B5EF4-FFF2-40B4-BE49-F238E27FC236}">
              <a16:creationId xmlns:a16="http://schemas.microsoft.com/office/drawing/2014/main" id="{733F2C39-3A50-4F05-BE56-AA4880B45BB7}"/>
            </a:ext>
          </a:extLst>
        </xdr:cNvPr>
        <xdr:cNvPicPr>
          <a:picLocks noChangeAspect="1"/>
        </xdr:cNvPicPr>
      </xdr:nvPicPr>
      <xdr:blipFill>
        <a:blip xmlns:r="http://schemas.openxmlformats.org/officeDocument/2006/relationships" r:embed="rId1"/>
        <a:srcRect/>
        <a:stretch/>
      </xdr:blipFill>
      <xdr:spPr>
        <a:xfrm>
          <a:off x="6238875" y="104775"/>
          <a:ext cx="4889653" cy="114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609599</xdr:colOff>
      <xdr:row>0</xdr:row>
      <xdr:rowOff>105851</xdr:rowOff>
    </xdr:from>
    <xdr:to>
      <xdr:col>8</xdr:col>
      <xdr:colOff>11063</xdr:colOff>
      <xdr:row>1</xdr:row>
      <xdr:rowOff>1136351</xdr:rowOff>
    </xdr:to>
    <xdr:pic>
      <xdr:nvPicPr>
        <xdr:cNvPr id="3" name="Ảnh 2" descr="Đầu đề Mùa thu&#10;&#10;Ảnh cắt dán của Word: Mùa thu">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5438774" y="105851"/>
          <a:ext cx="5687964" cy="1144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1" width="12.25" style="1" customWidth="1"/>
    <col min="12" max="12" width="13.25" style="1" customWidth="1"/>
    <col min="13" max="13" width="1.5" style="1" customWidth="1"/>
    <col min="14" max="16384" width="8.75" style="1"/>
  </cols>
  <sheetData>
    <row r="1" spans="2:12" ht="9" customHeight="1" x14ac:dyDescent="0.2">
      <c r="I1" s="1" t="s">
        <v>1</v>
      </c>
    </row>
    <row r="2" spans="2:12" ht="96" customHeight="1" x14ac:dyDescent="0.2">
      <c r="B2" s="38" t="str">
        <f>"Tháng Giêng "&amp;Năm_dương_lịch</f>
        <v>Tháng Giêng 2020</v>
      </c>
      <c r="C2" s="38"/>
      <c r="D2" s="38"/>
      <c r="E2" s="2"/>
      <c r="F2" s="2"/>
      <c r="G2" s="2"/>
      <c r="H2" s="3"/>
    </row>
    <row r="3" spans="2:12" s="4" customFormat="1" ht="24" customHeight="1" x14ac:dyDescent="0.2">
      <c r="B3" s="5" t="str">
        <f>Đầu_tuần</f>
        <v>Chủ Nhật</v>
      </c>
      <c r="C3" s="6" t="str">
        <f t="shared" ref="C3:H3" si="0">TEXT(C4,"DDDD")</f>
        <v>Thứ Hai</v>
      </c>
      <c r="D3" s="6" t="str">
        <f t="shared" si="0"/>
        <v>Thứ Ba</v>
      </c>
      <c r="E3" s="6" t="str">
        <f t="shared" si="0"/>
        <v>Thứ Tư</v>
      </c>
      <c r="F3" s="6" t="str">
        <f t="shared" si="0"/>
        <v>Thứ Năm</v>
      </c>
      <c r="G3" s="6" t="str">
        <f t="shared" si="0"/>
        <v>Thứ Sáu</v>
      </c>
      <c r="H3" s="7" t="str">
        <f t="shared" si="0"/>
        <v>Thứ Bảy</v>
      </c>
      <c r="K3" s="43" t="s">
        <v>2</v>
      </c>
      <c r="L3" s="43"/>
    </row>
    <row r="4" spans="2:12" s="8" customFormat="1" ht="24" customHeight="1" x14ac:dyDescent="0.2">
      <c r="B4" s="9">
        <f t="array" ref="B4:H4">Ngày_và_tuần+DATE(Năm_dương_lịch,1,1)-WEEKDAY(DATE(Năm_dương_lịch,1,1),(Đầu_tuần="Thứ Hai")+1)+1</f>
        <v>43828</v>
      </c>
      <c r="C4" s="9">
        <v>43829</v>
      </c>
      <c r="D4" s="9">
        <v>43830</v>
      </c>
      <c r="E4" s="9">
        <v>43831</v>
      </c>
      <c r="F4" s="9">
        <v>43832</v>
      </c>
      <c r="G4" s="9">
        <v>43833</v>
      </c>
      <c r="H4" s="10">
        <v>43834</v>
      </c>
      <c r="K4" s="30" t="s">
        <v>3</v>
      </c>
      <c r="L4" s="30" t="s">
        <v>4</v>
      </c>
    </row>
    <row r="5" spans="2:12" s="11" customFormat="1" ht="56.1" customHeight="1" x14ac:dyDescent="0.2">
      <c r="B5" s="12"/>
      <c r="C5" s="12"/>
      <c r="D5" s="12"/>
      <c r="E5" s="12"/>
      <c r="F5" s="12"/>
      <c r="G5" s="12"/>
      <c r="H5" s="12"/>
      <c r="K5" s="31">
        <v>2020</v>
      </c>
      <c r="L5" s="31" t="s">
        <v>5</v>
      </c>
    </row>
    <row r="6" spans="2:12" s="8" customFormat="1" ht="24" customHeight="1" x14ac:dyDescent="0.2">
      <c r="B6" s="13">
        <f t="array" ref="B6:H6">Ngày_và_tuần+DATE(Năm_dương_lịch,1,1)-WEEKDAY(DATE(Năm_dương_lịch,1,1),(Đầu_tuần="Thứ Hai")+1)+8</f>
        <v>43835</v>
      </c>
      <c r="C6" s="13">
        <v>43836</v>
      </c>
      <c r="D6" s="13">
        <v>43837</v>
      </c>
      <c r="E6" s="13">
        <v>43838</v>
      </c>
      <c r="F6" s="13">
        <v>43839</v>
      </c>
      <c r="G6" s="13">
        <v>43840</v>
      </c>
      <c r="H6" s="13">
        <v>43841</v>
      </c>
    </row>
    <row r="7" spans="2:12" s="11" customFormat="1" ht="56.1" customHeight="1" x14ac:dyDescent="0.2">
      <c r="B7" s="14"/>
      <c r="C7" s="14"/>
      <c r="D7" s="14"/>
      <c r="E7" s="14"/>
      <c r="F7" s="14"/>
      <c r="G7" s="14"/>
      <c r="H7" s="14"/>
    </row>
    <row r="8" spans="2:12" s="8" customFormat="1" ht="24" customHeight="1" x14ac:dyDescent="0.2">
      <c r="B8" s="9">
        <f t="array" ref="B8:H8">Ngày_và_tuần+DATE(Năm_dương_lịch,1,1)-WEEKDAY(DATE(Năm_dương_lịch,1,1),(Đầu_tuần="Thứ Hai")+1)+15</f>
        <v>43842</v>
      </c>
      <c r="C8" s="9">
        <v>43843</v>
      </c>
      <c r="D8" s="9">
        <v>43844</v>
      </c>
      <c r="E8" s="9">
        <v>43845</v>
      </c>
      <c r="F8" s="9">
        <v>43846</v>
      </c>
      <c r="G8" s="9">
        <v>43847</v>
      </c>
      <c r="H8" s="9">
        <v>43848</v>
      </c>
    </row>
    <row r="9" spans="2:12" s="11" customFormat="1" ht="56.1" customHeight="1" x14ac:dyDescent="0.2">
      <c r="B9" s="12"/>
      <c r="C9" s="12"/>
      <c r="D9" s="12"/>
      <c r="E9" s="12"/>
      <c r="F9" s="12"/>
      <c r="G9" s="12"/>
      <c r="H9" s="12"/>
    </row>
    <row r="10" spans="2:12" s="8" customFormat="1" ht="24" customHeight="1" x14ac:dyDescent="0.2">
      <c r="B10" s="13">
        <f t="array" ref="B10:H10">Ngày_và_tuần+DATE(Năm_dương_lịch,1,1)-WEEKDAY(DATE(Năm_dương_lịch,1,1),(Đầu_tuần="Thứ Hai")+1)+22</f>
        <v>43849</v>
      </c>
      <c r="C10" s="13">
        <v>43850</v>
      </c>
      <c r="D10" s="13">
        <v>43851</v>
      </c>
      <c r="E10" s="13">
        <v>43852</v>
      </c>
      <c r="F10" s="13">
        <v>43853</v>
      </c>
      <c r="G10" s="13">
        <v>43854</v>
      </c>
      <c r="H10" s="13">
        <v>43855</v>
      </c>
    </row>
    <row r="11" spans="2:12" s="11" customFormat="1" ht="56.1" customHeight="1" x14ac:dyDescent="0.2">
      <c r="B11" s="14"/>
      <c r="C11" s="14"/>
      <c r="D11" s="14"/>
      <c r="E11" s="14"/>
      <c r="F11" s="14"/>
      <c r="G11" s="14"/>
      <c r="H11" s="14"/>
    </row>
    <row r="12" spans="2:12" s="8" customFormat="1" ht="24" customHeight="1" x14ac:dyDescent="0.2">
      <c r="B12" s="9">
        <f t="array" ref="B12:H12">Ngày_và_tuần+DATE(Năm_dương_lịch,1,1)-WEEKDAY(DATE(Năm_dương_lịch,1,1),(Đầu_tuần="Thứ Hai")+1)+29</f>
        <v>43856</v>
      </c>
      <c r="C12" s="9">
        <v>43857</v>
      </c>
      <c r="D12" s="9">
        <v>43858</v>
      </c>
      <c r="E12" s="9">
        <v>43859</v>
      </c>
      <c r="F12" s="9">
        <v>43860</v>
      </c>
      <c r="G12" s="9">
        <v>43861</v>
      </c>
      <c r="H12" s="9">
        <v>43862</v>
      </c>
    </row>
    <row r="13" spans="2:12" s="11" customFormat="1" ht="56.1" customHeight="1" x14ac:dyDescent="0.2">
      <c r="B13" s="12"/>
      <c r="C13" s="12"/>
      <c r="D13" s="12"/>
      <c r="E13" s="12"/>
      <c r="F13" s="12"/>
      <c r="G13" s="12"/>
      <c r="H13" s="12"/>
    </row>
    <row r="14" spans="2:12" s="8" customFormat="1" ht="24" customHeight="1" x14ac:dyDescent="0.2">
      <c r="B14" s="13">
        <f t="array" ref="B14:C14">Ngày_và_tuần+DATE(Năm_dương_lịch,1,1)-WEEKDAY(DATE(Năm_dương_lịch,1,1),(Đầu_tuần="Thứ Hai")+1)+36</f>
        <v>43863</v>
      </c>
      <c r="C14" s="13">
        <v>43864</v>
      </c>
      <c r="D14" s="39" t="s">
        <v>0</v>
      </c>
      <c r="E14" s="39"/>
      <c r="F14" s="39"/>
      <c r="G14" s="39"/>
      <c r="H14" s="40"/>
    </row>
    <row r="15" spans="2:12" s="11" customFormat="1" ht="56.1" customHeight="1" x14ac:dyDescent="0.2">
      <c r="B15" s="14"/>
      <c r="C15" s="14"/>
      <c r="D15" s="41"/>
      <c r="E15" s="41"/>
      <c r="F15" s="41"/>
      <c r="G15" s="41"/>
      <c r="H15" s="42"/>
    </row>
  </sheetData>
  <mergeCells count="4">
    <mergeCell ref="B2:D2"/>
    <mergeCell ref="D14:H14"/>
    <mergeCell ref="D15:H15"/>
    <mergeCell ref="K3:L3"/>
  </mergeCells>
  <phoneticPr fontId="1"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Chọn ngày từ danh sách. Chọn HỦY BỎ, rồi nhấn ALT+MŨI TÊN XUỐNG để chọn ngày từ danh sách thả xuống" prompt="Chọn ngày đầu tuần trong ô này. Nhấn ALT+MŨI TÊN XUỐNG để mở danh sách thả xuống, nhấn MŨI TÊN XUỐNG, rồi ENTER để chọn" sqref="L5" xr:uid="{00000000-0002-0000-0000-000000000000}">
      <formula1>"Chủ Nhật, Thứ Hai"</formula1>
    </dataValidation>
    <dataValidation allowBlank="1" showInputMessage="1" showErrorMessage="1" prompt="Tạo lịch một tháng tùy chỉnh trong sổ làm việc này. Tùy chỉnh năm và ngày đầu tuần cho tất cả các tháng bằng trang tính Tháng Một này. Mỗi tháng nằm trên một trang tính riêng." sqref="A1" xr:uid="{00000000-0002-0000-0000-000001000000}"/>
    <dataValidation allowBlank="1" showInputMessage="1" showErrorMessage="1" prompt="Nhập năm vào ô bên dưới" sqref="K4" xr:uid="{00000000-0002-0000-0000-000002000000}"/>
    <dataValidation allowBlank="1" showInputMessage="1" showErrorMessage="1" prompt="Chọn ngày bắt đầu tuần trong ô bên dưới" sqref="L4" xr:uid="{00000000-0002-0000-0000-000003000000}"/>
    <dataValidation allowBlank="1" showInputMessage="1" showErrorMessage="1" prompt="Nhập năm vào ô này" sqref="K5" xr:uid="{00000000-0002-0000-0000-000004000000}"/>
    <dataValidation allowBlank="1" showInputMessage="1" showErrorMessage="1" prompt="Hàng này chứa tên ngày trong tuần cho lịch này. Ô này chứa ngày đầu tuần. Để thay đổi ngày bắt đầu, hãy nhập ngày trong tuần mới vào ô L5 trong trang tính này." sqref="B3" xr:uid="{00000000-0002-0000-0000-000005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000-000006000000}"/>
    <dataValidation allowBlank="1" showInputMessage="1" showErrorMessage="1" prompt="Năm trong ô này được cập nhật tự động dựa trên năm đã nhập trong ô K5. Lịch dưới đây chứa ngày của tháng trước và tháng sau với bóng phông chữ nhạt hơn." sqref="B2:D2" xr:uid="{00000000-0002-0000-0000-000007000000}"/>
    <dataValidation allowBlank="1" showInputMessage="1" showErrorMessage="1" prompt="Tự động xác định ngày trong tuần" sqref="C3:H3" xr:uid="{00000000-0002-0000-0000-000008000000}"/>
    <dataValidation allowBlank="1" showInputMessage="1" showErrorMessage="1" prompt="Hàng này &amp; các hàng 7, 9, 11, 13 &amp; 15 là các ô để nhập ghi chú hàng ngày liên quan đến ngày theo lịch trong ô ở trên." sqref="B5" xr:uid="{00000000-0002-0000-0000-000009000000}"/>
    <dataValidation allowBlank="1" showInputMessage="1" prompt="Nhập Ghi chú hàng tháng vào ô này" sqref="D15:H15" xr:uid="{00000000-0002-0000-0000-00000A000000}"/>
    <dataValidation allowBlank="1" showInputMessage="1" prompt="Nhập Ghi chú hàng tháng vào ô bên dưới" sqref="D14:H14" xr:uid="{00000000-0002-0000-0000-00000B000000}"/>
    <dataValidation allowBlank="1" showInputMessage="1" showErrorMessage="1" prompt="Nhập năm, rồi chọn ngày bắt đầu lịch trong các ô bên dưới. Các ô Cài đặt lịch này sẽ không được in" sqref="K3" xr:uid="{00000000-0002-0000-0000-00000C000000}"/>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54" t="str">
        <f>"Tháng Mười "&amp;Năm_dương_lịch</f>
        <v>Tháng Mười 2020</v>
      </c>
      <c r="C2" s="54"/>
      <c r="D2" s="54"/>
      <c r="E2" s="2"/>
      <c r="F2" s="2"/>
      <c r="G2" s="2"/>
      <c r="H2" s="3"/>
    </row>
    <row r="3" spans="2:9" s="4" customFormat="1" ht="24" customHeight="1" x14ac:dyDescent="0.2">
      <c r="B3" s="15" t="str">
        <f>Đầu_tuần</f>
        <v>Chủ Nhật</v>
      </c>
      <c r="C3" s="16" t="str">
        <f t="shared" ref="C3:H3" si="0">TEXT(C4,"DDDD")</f>
        <v>Thứ Hai</v>
      </c>
      <c r="D3" s="16" t="str">
        <f t="shared" si="0"/>
        <v>Thứ Ba</v>
      </c>
      <c r="E3" s="16" t="str">
        <f t="shared" si="0"/>
        <v>Thứ Tư</v>
      </c>
      <c r="F3" s="16" t="str">
        <f t="shared" si="0"/>
        <v>Thứ Năm</v>
      </c>
      <c r="G3" s="16" t="str">
        <f t="shared" si="0"/>
        <v>Thứ Sáu</v>
      </c>
      <c r="H3" s="17" t="str">
        <f t="shared" si="0"/>
        <v>Thứ Bảy</v>
      </c>
    </row>
    <row r="4" spans="2:9" s="8" customFormat="1" ht="24" customHeight="1" x14ac:dyDescent="0.2">
      <c r="B4" s="32">
        <f t="array" ref="B4:H4">Ngày_và_tuần+DATE(Năm_dương_lịch,10,1)-WEEKDAY(DATE(Năm_dương_lịch,10,1),(Đầu_tuần="Thứ Hai")+1)+1</f>
        <v>44101</v>
      </c>
      <c r="C4" s="32">
        <v>44102</v>
      </c>
      <c r="D4" s="32">
        <v>44103</v>
      </c>
      <c r="E4" s="32">
        <v>44104</v>
      </c>
      <c r="F4" s="32">
        <v>44105</v>
      </c>
      <c r="G4" s="32">
        <v>44106</v>
      </c>
      <c r="H4" s="32">
        <v>44107</v>
      </c>
    </row>
    <row r="5" spans="2:9" s="11" customFormat="1" ht="56.1" customHeight="1" x14ac:dyDescent="0.2">
      <c r="B5" s="18"/>
      <c r="C5" s="18"/>
      <c r="D5" s="18"/>
      <c r="E5" s="18"/>
      <c r="F5" s="18"/>
      <c r="G5" s="18"/>
      <c r="H5" s="18"/>
    </row>
    <row r="6" spans="2:9" s="8" customFormat="1" ht="24" customHeight="1" x14ac:dyDescent="0.2">
      <c r="B6" s="33">
        <f t="array" ref="B6:H6">Ngày_và_tuần+DATE(Năm_dương_lịch,10,1)-WEEKDAY(DATE(Năm_dương_lịch,10,1),(Đầu_tuần="Thứ Hai")+1)+8</f>
        <v>44108</v>
      </c>
      <c r="C6" s="33">
        <v>44109</v>
      </c>
      <c r="D6" s="33">
        <v>44110</v>
      </c>
      <c r="E6" s="33">
        <v>44111</v>
      </c>
      <c r="F6" s="33">
        <v>44112</v>
      </c>
      <c r="G6" s="33">
        <v>44113</v>
      </c>
      <c r="H6" s="33">
        <v>44114</v>
      </c>
    </row>
    <row r="7" spans="2:9" s="11" customFormat="1" ht="56.1" customHeight="1" x14ac:dyDescent="0.2">
      <c r="B7" s="19"/>
      <c r="C7" s="19"/>
      <c r="D7" s="19"/>
      <c r="E7" s="19"/>
      <c r="F7" s="19"/>
      <c r="G7" s="19"/>
      <c r="H7" s="19"/>
    </row>
    <row r="8" spans="2:9" s="8" customFormat="1" ht="24" customHeight="1" x14ac:dyDescent="0.2">
      <c r="B8" s="32">
        <f t="array" ref="B8:H8">Ngày_và_tuần+DATE(Năm_dương_lịch,10,1)-WEEKDAY(DATE(Năm_dương_lịch,10,1),(Đầu_tuần="Thứ Hai")+1)+15</f>
        <v>44115</v>
      </c>
      <c r="C8" s="32">
        <v>44116</v>
      </c>
      <c r="D8" s="32">
        <v>44117</v>
      </c>
      <c r="E8" s="32">
        <v>44118</v>
      </c>
      <c r="F8" s="32">
        <v>44119</v>
      </c>
      <c r="G8" s="32">
        <v>44120</v>
      </c>
      <c r="H8" s="32">
        <v>44121</v>
      </c>
    </row>
    <row r="9" spans="2:9" s="11" customFormat="1" ht="56.1" customHeight="1" x14ac:dyDescent="0.2">
      <c r="B9" s="18"/>
      <c r="C9" s="18"/>
      <c r="D9" s="18"/>
      <c r="E9" s="18"/>
      <c r="F9" s="18"/>
      <c r="G9" s="18"/>
      <c r="H9" s="18"/>
    </row>
    <row r="10" spans="2:9" s="8" customFormat="1" ht="24" customHeight="1" x14ac:dyDescent="0.2">
      <c r="B10" s="33">
        <f t="array" ref="B10:H10">Ngày_và_tuần+DATE(Năm_dương_lịch,10,1)-WEEKDAY(DATE(Năm_dương_lịch,10,1),(Đầu_tuần="Thứ Hai")+1)+22</f>
        <v>44122</v>
      </c>
      <c r="C10" s="33">
        <v>44123</v>
      </c>
      <c r="D10" s="33">
        <v>44124</v>
      </c>
      <c r="E10" s="33">
        <v>44125</v>
      </c>
      <c r="F10" s="33">
        <v>44126</v>
      </c>
      <c r="G10" s="33">
        <v>44127</v>
      </c>
      <c r="H10" s="33">
        <v>44128</v>
      </c>
    </row>
    <row r="11" spans="2:9" s="11" customFormat="1" ht="56.1" customHeight="1" x14ac:dyDescent="0.2">
      <c r="B11" s="19"/>
      <c r="C11" s="19"/>
      <c r="D11" s="19"/>
      <c r="E11" s="19"/>
      <c r="F11" s="19"/>
      <c r="G11" s="19"/>
      <c r="H11" s="19"/>
    </row>
    <row r="12" spans="2:9" s="8" customFormat="1" ht="24" customHeight="1" x14ac:dyDescent="0.2">
      <c r="B12" s="32">
        <f t="array" ref="B12:H12">Ngày_và_tuần+DATE(Năm_dương_lịch,10,1)-WEEKDAY(DATE(Năm_dương_lịch,10,1),(Đầu_tuần="Thứ Hai")+1)+29</f>
        <v>44129</v>
      </c>
      <c r="C12" s="32">
        <v>44130</v>
      </c>
      <c r="D12" s="32">
        <v>44131</v>
      </c>
      <c r="E12" s="32">
        <v>44132</v>
      </c>
      <c r="F12" s="32">
        <v>44133</v>
      </c>
      <c r="G12" s="32">
        <v>44134</v>
      </c>
      <c r="H12" s="32">
        <v>44135</v>
      </c>
    </row>
    <row r="13" spans="2:9" s="11" customFormat="1" ht="56.1" customHeight="1" x14ac:dyDescent="0.2">
      <c r="B13" s="18"/>
      <c r="C13" s="18"/>
      <c r="D13" s="18"/>
      <c r="E13" s="18"/>
      <c r="F13" s="18"/>
      <c r="G13" s="18"/>
      <c r="H13" s="18"/>
    </row>
    <row r="14" spans="2:9" s="8" customFormat="1" ht="24" customHeight="1" x14ac:dyDescent="0.2">
      <c r="B14" s="33">
        <f t="array" ref="B14:C14">Ngày_và_tuần+DATE(Năm_dương_lịch,10,1)-WEEKDAY(DATE(Năm_dương_lịch,10,1),(Đầu_tuần="Thứ Hai")+1)+36</f>
        <v>44136</v>
      </c>
      <c r="C14" s="33">
        <v>44137</v>
      </c>
      <c r="D14" s="55" t="s">
        <v>6</v>
      </c>
      <c r="E14" s="55"/>
      <c r="F14" s="55"/>
      <c r="G14" s="55"/>
      <c r="H14" s="56"/>
    </row>
    <row r="15" spans="2:9" s="11" customFormat="1" ht="56.1" customHeight="1" x14ac:dyDescent="0.2">
      <c r="B15" s="19"/>
      <c r="C15" s="19"/>
      <c r="D15" s="57"/>
      <c r="E15" s="57"/>
      <c r="F15" s="57"/>
      <c r="G15" s="57"/>
      <c r="H15" s="58"/>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Tự động xác định ngày trong tuần" sqref="C3:H3" xr:uid="{00000000-0002-0000-0900-000000000000}"/>
    <dataValidation allowBlank="1" showInputMessage="1" showErrorMessage="1" prompt="Lịch tháng của Tháng Mười" sqref="A1" xr:uid="{00000000-0002-0000-0900-000001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900-000002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900-000003000000}"/>
    <dataValidation allowBlank="1" showInputMessage="1" prompt="Nhập Ghi chú hàng tháng vào ô bên dưới" sqref="D14:H14" xr:uid="{00000000-0002-0000-0900-000004000000}"/>
    <dataValidation allowBlank="1" showInputMessage="1" prompt="Nhập Ghi chú hàng tháng vào ô này" sqref="D15:H15" xr:uid="{00000000-0002-0000-0900-000005000000}"/>
    <dataValidation allowBlank="1" showInputMessage="1" showErrorMessage="1" prompt="Hàng này &amp; các hàng 7, 9, 11, 13 &amp; 15 là các ô để nhập ghi chú hàng ngày liên quan đến ngày theo lịch trong ô ở trên." sqref="B5" xr:uid="{00000000-0002-0000-0900-000006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900-000007000000}"/>
  </dataValidations>
  <printOptions horizontalCentered="1"/>
  <pageMargins left="0.25" right="0.25" top="0.5" bottom="0.5" header="0.3" footer="0.3"/>
  <pageSetup paperSize="9" scale="85"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59" t="str">
        <f>"Tháng Mười Một "&amp;Năm_dương_lịch</f>
        <v>Tháng Mười Một 2020</v>
      </c>
      <c r="C2" s="59"/>
      <c r="D2" s="59"/>
      <c r="E2" s="59"/>
      <c r="F2" s="2"/>
      <c r="G2" s="2"/>
      <c r="H2" s="3"/>
    </row>
    <row r="3" spans="2:9" s="4" customFormat="1" ht="24" customHeight="1" x14ac:dyDescent="0.2">
      <c r="B3" s="15" t="str">
        <f>Đầu_tuần</f>
        <v>Chủ Nhật</v>
      </c>
      <c r="C3" s="16" t="str">
        <f t="shared" ref="C3:H3" si="0">TEXT(C4,"DDDD")</f>
        <v>Thứ Hai</v>
      </c>
      <c r="D3" s="16" t="str">
        <f t="shared" si="0"/>
        <v>Thứ Ba</v>
      </c>
      <c r="E3" s="16" t="str">
        <f t="shared" si="0"/>
        <v>Thứ Tư</v>
      </c>
      <c r="F3" s="16" t="str">
        <f t="shared" si="0"/>
        <v>Thứ Năm</v>
      </c>
      <c r="G3" s="16" t="str">
        <f t="shared" si="0"/>
        <v>Thứ Sáu</v>
      </c>
      <c r="H3" s="17" t="str">
        <f t="shared" si="0"/>
        <v>Thứ Bảy</v>
      </c>
    </row>
    <row r="4" spans="2:9" s="8" customFormat="1" ht="24" customHeight="1" x14ac:dyDescent="0.2">
      <c r="B4" s="32">
        <f t="array" ref="B4:H4">Ngày_và_tuần+DATE(Năm_dương_lịch,11,1)-WEEKDAY(DATE(Năm_dương_lịch,11,1),(Đầu_tuần="Thứ Hai")+1)+1</f>
        <v>44136</v>
      </c>
      <c r="C4" s="32">
        <v>44137</v>
      </c>
      <c r="D4" s="32">
        <v>44138</v>
      </c>
      <c r="E4" s="32">
        <v>44139</v>
      </c>
      <c r="F4" s="32">
        <v>44140</v>
      </c>
      <c r="G4" s="32">
        <v>44141</v>
      </c>
      <c r="H4" s="32">
        <v>44142</v>
      </c>
    </row>
    <row r="5" spans="2:9" s="11" customFormat="1" ht="56.1" customHeight="1" x14ac:dyDescent="0.2">
      <c r="B5" s="18"/>
      <c r="C5" s="18"/>
      <c r="D5" s="18"/>
      <c r="E5" s="18"/>
      <c r="F5" s="18"/>
      <c r="G5" s="18"/>
      <c r="H5" s="18"/>
    </row>
    <row r="6" spans="2:9" s="8" customFormat="1" ht="24" customHeight="1" x14ac:dyDescent="0.2">
      <c r="B6" s="33">
        <f t="array" ref="B6:H6">Ngày_và_tuần+DATE(Năm_dương_lịch,11,1)-WEEKDAY(DATE(Năm_dương_lịch,11,1),(Đầu_tuần="Thứ Hai")+1)+8</f>
        <v>44143</v>
      </c>
      <c r="C6" s="33">
        <v>44144</v>
      </c>
      <c r="D6" s="33">
        <v>44145</v>
      </c>
      <c r="E6" s="33">
        <v>44146</v>
      </c>
      <c r="F6" s="33">
        <v>44147</v>
      </c>
      <c r="G6" s="33">
        <v>44148</v>
      </c>
      <c r="H6" s="33">
        <v>44149</v>
      </c>
    </row>
    <row r="7" spans="2:9" s="11" customFormat="1" ht="56.1" customHeight="1" x14ac:dyDescent="0.2">
      <c r="B7" s="19"/>
      <c r="C7" s="19"/>
      <c r="D7" s="19"/>
      <c r="E7" s="19"/>
      <c r="F7" s="19"/>
      <c r="G7" s="19"/>
      <c r="H7" s="19"/>
    </row>
    <row r="8" spans="2:9" s="8" customFormat="1" ht="24" customHeight="1" x14ac:dyDescent="0.2">
      <c r="B8" s="32">
        <f t="array" ref="B8:H8">Ngày_và_tuần+DATE(Năm_dương_lịch,11,1)-WEEKDAY(DATE(Năm_dương_lịch,11,1),(Đầu_tuần="Thứ Hai")+1)+15</f>
        <v>44150</v>
      </c>
      <c r="C8" s="32">
        <v>44151</v>
      </c>
      <c r="D8" s="32">
        <v>44152</v>
      </c>
      <c r="E8" s="32">
        <v>44153</v>
      </c>
      <c r="F8" s="32">
        <v>44154</v>
      </c>
      <c r="G8" s="32">
        <v>44155</v>
      </c>
      <c r="H8" s="32">
        <v>44156</v>
      </c>
    </row>
    <row r="9" spans="2:9" s="11" customFormat="1" ht="56.1" customHeight="1" x14ac:dyDescent="0.2">
      <c r="B9" s="18"/>
      <c r="C9" s="18"/>
      <c r="D9" s="18"/>
      <c r="E9" s="18"/>
      <c r="F9" s="18"/>
      <c r="G9" s="18"/>
      <c r="H9" s="18"/>
    </row>
    <row r="10" spans="2:9" s="8" customFormat="1" ht="24" customHeight="1" x14ac:dyDescent="0.2">
      <c r="B10" s="33">
        <f t="array" ref="B10:H10">Ngày_và_tuần+DATE(Năm_dương_lịch,11,1)-WEEKDAY(DATE(Năm_dương_lịch,11,1),(Đầu_tuần="Thứ Hai")+1)+22</f>
        <v>44157</v>
      </c>
      <c r="C10" s="33">
        <v>44158</v>
      </c>
      <c r="D10" s="33">
        <v>44159</v>
      </c>
      <c r="E10" s="33">
        <v>44160</v>
      </c>
      <c r="F10" s="33">
        <v>44161</v>
      </c>
      <c r="G10" s="33">
        <v>44162</v>
      </c>
      <c r="H10" s="33">
        <v>44163</v>
      </c>
    </row>
    <row r="11" spans="2:9" s="11" customFormat="1" ht="56.1" customHeight="1" x14ac:dyDescent="0.2">
      <c r="B11" s="19"/>
      <c r="C11" s="19"/>
      <c r="D11" s="19"/>
      <c r="E11" s="19"/>
      <c r="F11" s="19"/>
      <c r="G11" s="19"/>
      <c r="H11" s="19"/>
    </row>
    <row r="12" spans="2:9" s="8" customFormat="1" ht="24" customHeight="1" x14ac:dyDescent="0.2">
      <c r="B12" s="32">
        <f t="array" ref="B12:H12">Ngày_và_tuần+DATE(Năm_dương_lịch,11,1)-WEEKDAY(DATE(Năm_dương_lịch,11,1),(Đầu_tuần="Thứ Hai")+1)+29</f>
        <v>44164</v>
      </c>
      <c r="C12" s="32">
        <v>44165</v>
      </c>
      <c r="D12" s="32">
        <v>44166</v>
      </c>
      <c r="E12" s="32">
        <v>44167</v>
      </c>
      <c r="F12" s="32">
        <v>44168</v>
      </c>
      <c r="G12" s="32">
        <v>44169</v>
      </c>
      <c r="H12" s="32">
        <v>44170</v>
      </c>
    </row>
    <row r="13" spans="2:9" s="11" customFormat="1" ht="56.1" customHeight="1" x14ac:dyDescent="0.2">
      <c r="B13" s="18"/>
      <c r="C13" s="18"/>
      <c r="D13" s="18"/>
      <c r="E13" s="18"/>
      <c r="F13" s="18"/>
      <c r="G13" s="18"/>
      <c r="H13" s="18"/>
    </row>
    <row r="14" spans="2:9" s="8" customFormat="1" ht="24" customHeight="1" x14ac:dyDescent="0.2">
      <c r="B14" s="33">
        <f t="array" ref="B14:C14">Ngày_và_tuần+DATE(Năm_dương_lịch,11,1)-WEEKDAY(DATE(Năm_dương_lịch,11,1),(Đầu_tuần="Thứ Hai")+1)+36</f>
        <v>44171</v>
      </c>
      <c r="C14" s="33">
        <v>44172</v>
      </c>
      <c r="D14" s="55" t="s">
        <v>6</v>
      </c>
      <c r="E14" s="55"/>
      <c r="F14" s="55"/>
      <c r="G14" s="55"/>
      <c r="H14" s="56"/>
    </row>
    <row r="15" spans="2:9" s="11" customFormat="1" ht="56.1" customHeight="1" x14ac:dyDescent="0.2">
      <c r="B15" s="19"/>
      <c r="C15" s="19"/>
      <c r="D15" s="57"/>
      <c r="E15" s="57"/>
      <c r="F15" s="57"/>
      <c r="G15" s="57"/>
      <c r="H15" s="58"/>
    </row>
  </sheetData>
  <mergeCells count="3">
    <mergeCell ref="D14:H14"/>
    <mergeCell ref="D15:H15"/>
    <mergeCell ref="B2:E2"/>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Tự động xác định ngày trong tuần" sqref="C3:H3" xr:uid="{00000000-0002-0000-0A00-000000000000}"/>
    <dataValidation allowBlank="1" showInputMessage="1" showErrorMessage="1" prompt="Lịch tháng của Tháng Mười Một" sqref="A1" xr:uid="{00000000-0002-0000-0A00-000001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 xr:uid="{00000000-0002-0000-0A00-000002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A00-000003000000}"/>
    <dataValidation allowBlank="1" showInputMessage="1" showErrorMessage="1" prompt="Hàng này &amp; các hàng 7, 9, 11, 13 &amp; 15 là các ô để nhập ghi chú hàng ngày liên quan đến ngày theo lịch trong ô ở trên." sqref="B5" xr:uid="{00000000-0002-0000-0A00-000004000000}"/>
    <dataValidation allowBlank="1" showInputMessage="1" prompt="Nhập Ghi chú hàng tháng vào ô này" sqref="D15:H15" xr:uid="{00000000-0002-0000-0A00-000005000000}"/>
    <dataValidation allowBlank="1" showInputMessage="1" prompt="Nhập Ghi chú hàng tháng vào ô bên dưới" sqref="D14:H14" xr:uid="{00000000-0002-0000-0A00-000006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A00-000007000000}"/>
  </dataValidations>
  <printOptions horizontalCentered="1"/>
  <pageMargins left="0.25" right="0.25" top="0.5" bottom="0.5" header="0.3" footer="0.3"/>
  <pageSetup paperSize="9" scale="85"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60" t="str">
        <f>"Tháng Mười Hai "&amp;Năm_dương_lịch</f>
        <v>Tháng Mười Hai 2020</v>
      </c>
      <c r="C2" s="60"/>
      <c r="D2" s="60"/>
      <c r="E2" s="60"/>
      <c r="F2" s="2"/>
      <c r="G2" s="2"/>
      <c r="H2" s="3"/>
    </row>
    <row r="3" spans="2:9" s="4" customFormat="1" ht="24" customHeight="1" x14ac:dyDescent="0.2">
      <c r="B3" s="5" t="str">
        <f>Đầu_tuần</f>
        <v>Chủ Nhật</v>
      </c>
      <c r="C3" s="6" t="str">
        <f t="shared" ref="C3:H3" si="0">TEXT(C4,"DDDD")</f>
        <v>Thứ Hai</v>
      </c>
      <c r="D3" s="6" t="str">
        <f t="shared" si="0"/>
        <v>Thứ Ba</v>
      </c>
      <c r="E3" s="6" t="str">
        <f t="shared" si="0"/>
        <v>Thứ Tư</v>
      </c>
      <c r="F3" s="6" t="str">
        <f t="shared" si="0"/>
        <v>Thứ Năm</v>
      </c>
      <c r="G3" s="6" t="str">
        <f t="shared" si="0"/>
        <v>Thứ Sáu</v>
      </c>
      <c r="H3" s="7" t="str">
        <f t="shared" si="0"/>
        <v>Thứ Bảy</v>
      </c>
    </row>
    <row r="4" spans="2:9" s="8" customFormat="1" ht="24" customHeight="1" x14ac:dyDescent="0.2">
      <c r="B4" s="9">
        <f t="array" ref="B4:H4">Ngày_và_tuần+DATE(Năm_dương_lịch,12,1)-WEEKDAY(DATE(Năm_dương_lịch,12,1),(Đầu_tuần="Thứ Hai")+1)+1</f>
        <v>44164</v>
      </c>
      <c r="C4" s="9">
        <v>44165</v>
      </c>
      <c r="D4" s="9">
        <v>44166</v>
      </c>
      <c r="E4" s="9">
        <v>44167</v>
      </c>
      <c r="F4" s="9">
        <v>44168</v>
      </c>
      <c r="G4" s="9">
        <v>44169</v>
      </c>
      <c r="H4" s="10">
        <v>44170</v>
      </c>
    </row>
    <row r="5" spans="2:9" s="11" customFormat="1" ht="56.1" customHeight="1" x14ac:dyDescent="0.2">
      <c r="B5" s="12"/>
      <c r="C5" s="12"/>
      <c r="D5" s="12"/>
      <c r="E5" s="12"/>
      <c r="F5" s="12"/>
      <c r="G5" s="12"/>
      <c r="H5" s="12"/>
    </row>
    <row r="6" spans="2:9" s="8" customFormat="1" ht="24" customHeight="1" x14ac:dyDescent="0.2">
      <c r="B6" s="13">
        <f t="array" ref="B6:H6">Ngày_và_tuần+DATE(Năm_dương_lịch,12,1)-WEEKDAY(DATE(Năm_dương_lịch,12,1),(Đầu_tuần="Thứ Hai")+1)+8</f>
        <v>44171</v>
      </c>
      <c r="C6" s="13">
        <v>44172</v>
      </c>
      <c r="D6" s="13">
        <v>44173</v>
      </c>
      <c r="E6" s="13">
        <v>44174</v>
      </c>
      <c r="F6" s="13">
        <v>44175</v>
      </c>
      <c r="G6" s="13">
        <v>44176</v>
      </c>
      <c r="H6" s="13">
        <v>44177</v>
      </c>
    </row>
    <row r="7" spans="2:9" s="11" customFormat="1" ht="56.1" customHeight="1" x14ac:dyDescent="0.2">
      <c r="B7" s="14"/>
      <c r="C7" s="14"/>
      <c r="D7" s="14"/>
      <c r="E7" s="14"/>
      <c r="F7" s="14"/>
      <c r="G7" s="14"/>
      <c r="H7" s="14"/>
    </row>
    <row r="8" spans="2:9" s="8" customFormat="1" ht="24" customHeight="1" x14ac:dyDescent="0.2">
      <c r="B8" s="9">
        <f t="array" ref="B8:H8">Ngày_và_tuần+DATE(Năm_dương_lịch,12,1)-WEEKDAY(DATE(Năm_dương_lịch,12,1),(Đầu_tuần="Thứ Hai")+1)+15</f>
        <v>44178</v>
      </c>
      <c r="C8" s="9">
        <v>44179</v>
      </c>
      <c r="D8" s="9">
        <v>44180</v>
      </c>
      <c r="E8" s="9">
        <v>44181</v>
      </c>
      <c r="F8" s="9">
        <v>44182</v>
      </c>
      <c r="G8" s="9">
        <v>44183</v>
      </c>
      <c r="H8" s="9">
        <v>44184</v>
      </c>
    </row>
    <row r="9" spans="2:9" s="11" customFormat="1" ht="56.1" customHeight="1" x14ac:dyDescent="0.2">
      <c r="B9" s="12"/>
      <c r="C9" s="12"/>
      <c r="D9" s="12"/>
      <c r="E9" s="12"/>
      <c r="F9" s="12"/>
      <c r="G9" s="12"/>
      <c r="H9" s="12"/>
    </row>
    <row r="10" spans="2:9" s="8" customFormat="1" ht="24" customHeight="1" x14ac:dyDescent="0.2">
      <c r="B10" s="13">
        <f t="array" ref="B10:H10">Ngày_và_tuần+DATE(Năm_dương_lịch,12,1)-WEEKDAY(DATE(Năm_dương_lịch,12,1),(Đầu_tuần="Thứ Hai")+1)+22</f>
        <v>44185</v>
      </c>
      <c r="C10" s="13">
        <v>44186</v>
      </c>
      <c r="D10" s="13">
        <v>44187</v>
      </c>
      <c r="E10" s="13">
        <v>44188</v>
      </c>
      <c r="F10" s="13">
        <v>44189</v>
      </c>
      <c r="G10" s="13">
        <v>44190</v>
      </c>
      <c r="H10" s="13">
        <v>44191</v>
      </c>
    </row>
    <row r="11" spans="2:9" s="11" customFormat="1" ht="56.1" customHeight="1" x14ac:dyDescent="0.2">
      <c r="B11" s="14"/>
      <c r="C11" s="14"/>
      <c r="D11" s="14"/>
      <c r="E11" s="14"/>
      <c r="F11" s="14"/>
      <c r="G11" s="14"/>
      <c r="H11" s="14"/>
    </row>
    <row r="12" spans="2:9" s="8" customFormat="1" ht="24" customHeight="1" x14ac:dyDescent="0.2">
      <c r="B12" s="9">
        <f t="array" ref="B12:H12">Ngày_và_tuần+DATE(Năm_dương_lịch,12,1)-WEEKDAY(DATE(Năm_dương_lịch,12,1),(Đầu_tuần="Thứ Hai")+1)+29</f>
        <v>44192</v>
      </c>
      <c r="C12" s="9">
        <v>44193</v>
      </c>
      <c r="D12" s="9">
        <v>44194</v>
      </c>
      <c r="E12" s="9">
        <v>44195</v>
      </c>
      <c r="F12" s="9">
        <v>44196</v>
      </c>
      <c r="G12" s="9">
        <v>44197</v>
      </c>
      <c r="H12" s="9">
        <v>44198</v>
      </c>
    </row>
    <row r="13" spans="2:9" s="11" customFormat="1" ht="56.1" customHeight="1" x14ac:dyDescent="0.2">
      <c r="B13" s="12"/>
      <c r="C13" s="12"/>
      <c r="D13" s="12"/>
      <c r="E13" s="12"/>
      <c r="F13" s="12"/>
      <c r="G13" s="12"/>
      <c r="H13" s="12"/>
    </row>
    <row r="14" spans="2:9" s="8" customFormat="1" ht="24" customHeight="1" x14ac:dyDescent="0.2">
      <c r="B14" s="13">
        <f t="array" ref="B14:C14">Ngày_và_tuần+DATE(Năm_dương_lịch,12,1)-WEEKDAY(DATE(Năm_dương_lịch,12,1),(Đầu_tuần="Thứ Hai")+1)+36</f>
        <v>44199</v>
      </c>
      <c r="C14" s="13">
        <v>44200</v>
      </c>
      <c r="D14" s="39" t="s">
        <v>6</v>
      </c>
      <c r="E14" s="39"/>
      <c r="F14" s="39"/>
      <c r="G14" s="39"/>
      <c r="H14" s="40"/>
    </row>
    <row r="15" spans="2:9" s="11" customFormat="1" ht="56.1" customHeight="1" x14ac:dyDescent="0.2">
      <c r="B15" s="14"/>
      <c r="C15" s="14"/>
      <c r="D15" s="41"/>
      <c r="E15" s="41"/>
      <c r="F15" s="41"/>
      <c r="G15" s="41"/>
      <c r="H15" s="42"/>
    </row>
  </sheetData>
  <mergeCells count="3">
    <mergeCell ref="D14:H14"/>
    <mergeCell ref="D15:H15"/>
    <mergeCell ref="B2:E2"/>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Tự động xác định ngày trong tuần" sqref="C3:H3" xr:uid="{00000000-0002-0000-0B00-000000000000}"/>
    <dataValidation allowBlank="1" showInputMessage="1" showErrorMessage="1" prompt="Lịch tháng của Tháng Mười Hai" sqref="A1" xr:uid="{00000000-0002-0000-0B00-000001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 xr:uid="{00000000-0002-0000-0B00-000002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B00-000003000000}"/>
    <dataValidation allowBlank="1" showInputMessage="1" prompt="Nhập Ghi chú hàng tháng vào ô bên dưới" sqref="D14:H14" xr:uid="{00000000-0002-0000-0B00-000004000000}"/>
    <dataValidation allowBlank="1" showInputMessage="1" prompt="Nhập Ghi chú hàng tháng vào ô này" sqref="D15:H15" xr:uid="{00000000-0002-0000-0B00-000005000000}"/>
    <dataValidation allowBlank="1" showInputMessage="1" showErrorMessage="1" prompt="Hàng này &amp; các hàng 7, 9, 11, 13 &amp; 15 là các ô để nhập ghi chú hàng ngày liên quan đến ngày theo lịch trong ô ở trên." sqref="B5" xr:uid="{00000000-0002-0000-0B00-000006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B00-000007000000}"/>
  </dataValidations>
  <printOptions horizontalCentered="1"/>
  <pageMargins left="0.25" right="0.25" top="0.5" bottom="0.5" header="0.3" footer="0.3"/>
  <pageSetup paperSize="9" scale="85"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38" t="str">
        <f>"Tháng Hai "&amp;Năm_dương_lịch</f>
        <v>Tháng Hai 2020</v>
      </c>
      <c r="C2" s="38"/>
      <c r="D2" s="38"/>
      <c r="E2" s="2"/>
      <c r="F2" s="2"/>
      <c r="G2" s="2"/>
      <c r="H2" s="3"/>
    </row>
    <row r="3" spans="2:9" s="4" customFormat="1" ht="24" customHeight="1" x14ac:dyDescent="0.2">
      <c r="B3" s="5" t="str">
        <f>Đầu_tuần</f>
        <v>Chủ Nhật</v>
      </c>
      <c r="C3" s="6" t="str">
        <f t="shared" ref="C3:H3" si="0">TEXT(C4,"DDDD")</f>
        <v>Thứ Hai</v>
      </c>
      <c r="D3" s="6" t="str">
        <f t="shared" si="0"/>
        <v>Thứ Ba</v>
      </c>
      <c r="E3" s="6" t="str">
        <f t="shared" si="0"/>
        <v>Thứ Tư</v>
      </c>
      <c r="F3" s="6" t="str">
        <f t="shared" si="0"/>
        <v>Thứ Năm</v>
      </c>
      <c r="G3" s="6" t="str">
        <f t="shared" si="0"/>
        <v>Thứ Sáu</v>
      </c>
      <c r="H3" s="7" t="str">
        <f t="shared" si="0"/>
        <v>Thứ Bảy</v>
      </c>
    </row>
    <row r="4" spans="2:9" s="8" customFormat="1" ht="24" customHeight="1" x14ac:dyDescent="0.2">
      <c r="B4" s="9">
        <f t="array" ref="B4:H4">Ngày_và_tuần+DATE(Năm_dương_lịch,2,1)-WEEKDAY(DATE(Năm_dương_lịch,2,1),(Đầu_tuần="Thứ Hai")+1)+1</f>
        <v>43856</v>
      </c>
      <c r="C4" s="9">
        <v>43857</v>
      </c>
      <c r="D4" s="9">
        <v>43858</v>
      </c>
      <c r="E4" s="9">
        <v>43859</v>
      </c>
      <c r="F4" s="9">
        <v>43860</v>
      </c>
      <c r="G4" s="9">
        <v>43861</v>
      </c>
      <c r="H4" s="10">
        <v>43862</v>
      </c>
    </row>
    <row r="5" spans="2:9" s="11" customFormat="1" ht="56.1" customHeight="1" x14ac:dyDescent="0.2">
      <c r="B5" s="12"/>
      <c r="C5" s="12"/>
      <c r="D5" s="12"/>
      <c r="E5" s="12"/>
      <c r="F5" s="12"/>
      <c r="G5" s="12"/>
      <c r="H5" s="12"/>
    </row>
    <row r="6" spans="2:9" s="8" customFormat="1" ht="24" customHeight="1" x14ac:dyDescent="0.2">
      <c r="B6" s="13">
        <f t="array" ref="B6:H6">Ngày_và_tuần+DATE(Năm_dương_lịch,2,1)-WEEKDAY(DATE(Năm_dương_lịch,2,1),(Đầu_tuần="Thứ Hai")+1)+8</f>
        <v>43863</v>
      </c>
      <c r="C6" s="13">
        <v>43864</v>
      </c>
      <c r="D6" s="13">
        <v>43865</v>
      </c>
      <c r="E6" s="13">
        <v>43866</v>
      </c>
      <c r="F6" s="13">
        <v>43867</v>
      </c>
      <c r="G6" s="13">
        <v>43868</v>
      </c>
      <c r="H6" s="13">
        <v>43869</v>
      </c>
    </row>
    <row r="7" spans="2:9" s="11" customFormat="1" ht="56.1" customHeight="1" x14ac:dyDescent="0.2">
      <c r="B7" s="14"/>
      <c r="C7" s="14"/>
      <c r="D7" s="14"/>
      <c r="E7" s="14"/>
      <c r="F7" s="14"/>
      <c r="G7" s="14"/>
      <c r="H7" s="14"/>
    </row>
    <row r="8" spans="2:9" s="8" customFormat="1" ht="24" customHeight="1" x14ac:dyDescent="0.2">
      <c r="B8" s="9">
        <f t="array" ref="B8:H8">Ngày_và_tuần+DATE(Năm_dương_lịch,2,1)-WEEKDAY(DATE(Năm_dương_lịch,2,1),(Đầu_tuần="Thứ Hai")+1)+15</f>
        <v>43870</v>
      </c>
      <c r="C8" s="9">
        <v>43871</v>
      </c>
      <c r="D8" s="9">
        <v>43872</v>
      </c>
      <c r="E8" s="9">
        <v>43873</v>
      </c>
      <c r="F8" s="9">
        <v>43874</v>
      </c>
      <c r="G8" s="9">
        <v>43875</v>
      </c>
      <c r="H8" s="9">
        <v>43876</v>
      </c>
    </row>
    <row r="9" spans="2:9" s="11" customFormat="1" ht="56.1" customHeight="1" x14ac:dyDescent="0.2">
      <c r="B9" s="12"/>
      <c r="C9" s="12"/>
      <c r="D9" s="12"/>
      <c r="E9" s="12"/>
      <c r="F9" s="12"/>
      <c r="G9" s="12"/>
      <c r="H9" s="12"/>
    </row>
    <row r="10" spans="2:9" s="8" customFormat="1" ht="24" customHeight="1" x14ac:dyDescent="0.2">
      <c r="B10" s="13">
        <f t="array" ref="B10:H10">Ngày_và_tuần+DATE(Năm_dương_lịch,2,1)-WEEKDAY(DATE(Năm_dương_lịch,2,1),(Đầu_tuần="Thứ Hai")+1)+22</f>
        <v>43877</v>
      </c>
      <c r="C10" s="13">
        <v>43878</v>
      </c>
      <c r="D10" s="13">
        <v>43879</v>
      </c>
      <c r="E10" s="13">
        <v>43880</v>
      </c>
      <c r="F10" s="13">
        <v>43881</v>
      </c>
      <c r="G10" s="13">
        <v>43882</v>
      </c>
      <c r="H10" s="13">
        <v>43883</v>
      </c>
    </row>
    <row r="11" spans="2:9" s="11" customFormat="1" ht="56.1" customHeight="1" x14ac:dyDescent="0.2">
      <c r="B11" s="14"/>
      <c r="C11" s="14"/>
      <c r="D11" s="14"/>
      <c r="E11" s="14"/>
      <c r="F11" s="14"/>
      <c r="G11" s="14"/>
      <c r="H11" s="14"/>
    </row>
    <row r="12" spans="2:9" s="8" customFormat="1" ht="24" customHeight="1" x14ac:dyDescent="0.2">
      <c r="B12" s="9">
        <f t="array" ref="B12:H12">Ngày_và_tuần+DATE(Năm_dương_lịch,2,1)-WEEKDAY(DATE(Năm_dương_lịch,2,1),(Đầu_tuần="Thứ Hai")+1)+29</f>
        <v>43884</v>
      </c>
      <c r="C12" s="9">
        <v>43885</v>
      </c>
      <c r="D12" s="9">
        <v>43886</v>
      </c>
      <c r="E12" s="9">
        <v>43887</v>
      </c>
      <c r="F12" s="9">
        <v>43888</v>
      </c>
      <c r="G12" s="9">
        <v>43889</v>
      </c>
      <c r="H12" s="9">
        <v>43890</v>
      </c>
    </row>
    <row r="13" spans="2:9" s="11" customFormat="1" ht="56.1" customHeight="1" x14ac:dyDescent="0.2">
      <c r="B13" s="12"/>
      <c r="C13" s="12"/>
      <c r="D13" s="12"/>
      <c r="E13" s="12"/>
      <c r="F13" s="12"/>
      <c r="G13" s="12"/>
      <c r="H13" s="12"/>
    </row>
    <row r="14" spans="2:9" s="8" customFormat="1" ht="24" customHeight="1" x14ac:dyDescent="0.2">
      <c r="B14" s="13">
        <f t="array" ref="B14:C14">Ngày_và_tuần+DATE(Năm_dương_lịch,2,1)-WEEKDAY(DATE(Năm_dương_lịch,2,1),(Đầu_tuần="Thứ Hai")+1)+36</f>
        <v>43891</v>
      </c>
      <c r="C14" s="13">
        <v>43892</v>
      </c>
      <c r="D14" s="39" t="s">
        <v>0</v>
      </c>
      <c r="E14" s="39"/>
      <c r="F14" s="39"/>
      <c r="G14" s="39"/>
      <c r="H14" s="40"/>
    </row>
    <row r="15" spans="2:9" s="11" customFormat="1" ht="56.1" customHeight="1" x14ac:dyDescent="0.2">
      <c r="B15" s="14"/>
      <c r="C15" s="14"/>
      <c r="D15" s="41"/>
      <c r="E15" s="41"/>
      <c r="F15" s="41"/>
      <c r="G15" s="41"/>
      <c r="H15" s="42"/>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Tự động xác định ngày trong tuần" sqref="C3:H3" xr:uid="{00000000-0002-0000-0100-000000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100-000001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100-000002000000}"/>
    <dataValidation allowBlank="1" showInputMessage="1" showErrorMessage="1" prompt="Lịch tháng của Tháng Hai" sqref="A1" xr:uid="{00000000-0002-0000-0100-000003000000}"/>
    <dataValidation allowBlank="1" showInputMessage="1" prompt="Nhập Ghi chú hàng tháng vào ô bên dưới" sqref="D14:H14" xr:uid="{00000000-0002-0000-0100-000004000000}"/>
    <dataValidation allowBlank="1" showInputMessage="1" prompt="Nhập Ghi chú hàng tháng vào ô này" sqref="D15:H15" xr:uid="{00000000-0002-0000-0100-000005000000}"/>
    <dataValidation allowBlank="1" showInputMessage="1" showErrorMessage="1" prompt="Hàng này &amp; các hàng 7, 9, 11, 13 &amp; 15 là các ô để nhập ghi chú hàng ngày liên quan đến ngày theo lịch trong ô ở trên." sqref="B5" xr:uid="{00000000-0002-0000-0100-000006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100-000007000000}"/>
  </dataValidations>
  <printOptions horizontalCentered="1"/>
  <pageMargins left="0.25" right="0.25" top="0.5" bottom="0.5" header="0.3" footer="0.3"/>
  <pageSetup paperSize="9" scale="85"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44" t="str">
        <f>"Tháng Ba "&amp;Năm_dương_lịch</f>
        <v>Tháng Ba 2020</v>
      </c>
      <c r="C2" s="44"/>
      <c r="D2" s="44"/>
      <c r="E2" s="2"/>
      <c r="F2" s="2"/>
      <c r="G2" s="2"/>
      <c r="H2" s="3"/>
    </row>
    <row r="3" spans="2:9" s="4" customFormat="1" ht="24" customHeight="1" x14ac:dyDescent="0.2">
      <c r="B3" s="25" t="str">
        <f>Đầu_tuần</f>
        <v>Chủ Nhật</v>
      </c>
      <c r="C3" s="26" t="str">
        <f t="shared" ref="C3:H3" si="0">TEXT(C4,"DDDD")</f>
        <v>Thứ Hai</v>
      </c>
      <c r="D3" s="26" t="str">
        <f t="shared" si="0"/>
        <v>Thứ Ba</v>
      </c>
      <c r="E3" s="26" t="str">
        <f t="shared" si="0"/>
        <v>Thứ Tư</v>
      </c>
      <c r="F3" s="26" t="str">
        <f t="shared" si="0"/>
        <v>Thứ Năm</v>
      </c>
      <c r="G3" s="26" t="str">
        <f t="shared" si="0"/>
        <v>Thứ Sáu</v>
      </c>
      <c r="H3" s="27" t="str">
        <f t="shared" si="0"/>
        <v>Thứ Bảy</v>
      </c>
    </row>
    <row r="4" spans="2:9" s="8" customFormat="1" ht="24" customHeight="1" x14ac:dyDescent="0.2">
      <c r="B4" s="36">
        <f t="array" ref="B4:H4">Ngày_và_tuần+DATE(Năm_dương_lịch,3,1)-WEEKDAY(DATE(Năm_dương_lịch,3,1),(Đầu_tuần="Thứ Hai")+1)+1</f>
        <v>43891</v>
      </c>
      <c r="C4" s="36">
        <v>43892</v>
      </c>
      <c r="D4" s="36">
        <v>43893</v>
      </c>
      <c r="E4" s="36">
        <v>43894</v>
      </c>
      <c r="F4" s="36">
        <v>43895</v>
      </c>
      <c r="G4" s="36">
        <v>43896</v>
      </c>
      <c r="H4" s="36">
        <v>43897</v>
      </c>
    </row>
    <row r="5" spans="2:9" s="11" customFormat="1" ht="56.1" customHeight="1" x14ac:dyDescent="0.2">
      <c r="B5" s="28"/>
      <c r="C5" s="28"/>
      <c r="D5" s="28"/>
      <c r="E5" s="28"/>
      <c r="F5" s="28"/>
      <c r="G5" s="28"/>
      <c r="H5" s="28"/>
    </row>
    <row r="6" spans="2:9" s="8" customFormat="1" ht="24" customHeight="1" x14ac:dyDescent="0.2">
      <c r="B6" s="37">
        <f t="array" ref="B6:H6">Ngày_và_tuần+DATE(Năm_dương_lịch,3,1)-WEEKDAY(DATE(Năm_dương_lịch,3,1),(Đầu_tuần="Thứ Hai")+1)+8</f>
        <v>43898</v>
      </c>
      <c r="C6" s="37">
        <v>43899</v>
      </c>
      <c r="D6" s="37">
        <v>43900</v>
      </c>
      <c r="E6" s="37">
        <v>43901</v>
      </c>
      <c r="F6" s="37">
        <v>43902</v>
      </c>
      <c r="G6" s="37">
        <v>43903</v>
      </c>
      <c r="H6" s="37">
        <v>43904</v>
      </c>
    </row>
    <row r="7" spans="2:9" s="11" customFormat="1" ht="56.1" customHeight="1" x14ac:dyDescent="0.2">
      <c r="B7" s="29"/>
      <c r="C7" s="29"/>
      <c r="D7" s="29"/>
      <c r="E7" s="29"/>
      <c r="F7" s="29"/>
      <c r="G7" s="29"/>
      <c r="H7" s="29"/>
    </row>
    <row r="8" spans="2:9" s="8" customFormat="1" ht="24" customHeight="1" x14ac:dyDescent="0.2">
      <c r="B8" s="36">
        <f t="array" ref="B8:H8">Ngày_và_tuần+DATE(Năm_dương_lịch,3,1)-WEEKDAY(DATE(Năm_dương_lịch,3,1),(Đầu_tuần="Thứ Hai")+1)+15</f>
        <v>43905</v>
      </c>
      <c r="C8" s="36">
        <v>43906</v>
      </c>
      <c r="D8" s="36">
        <v>43907</v>
      </c>
      <c r="E8" s="36">
        <v>43908</v>
      </c>
      <c r="F8" s="36">
        <v>43909</v>
      </c>
      <c r="G8" s="36">
        <v>43910</v>
      </c>
      <c r="H8" s="36">
        <v>43911</v>
      </c>
    </row>
    <row r="9" spans="2:9" s="11" customFormat="1" ht="56.1" customHeight="1" x14ac:dyDescent="0.2">
      <c r="B9" s="28"/>
      <c r="C9" s="28"/>
      <c r="D9" s="28"/>
      <c r="E9" s="28"/>
      <c r="F9" s="28"/>
      <c r="G9" s="28"/>
      <c r="H9" s="28"/>
    </row>
    <row r="10" spans="2:9" s="8" customFormat="1" ht="24" customHeight="1" x14ac:dyDescent="0.2">
      <c r="B10" s="37">
        <f t="array" ref="B10:H10">Ngày_và_tuần+DATE(Năm_dương_lịch,3,1)-WEEKDAY(DATE(Năm_dương_lịch,3,1),(Đầu_tuần="Thứ Hai")+1)+22</f>
        <v>43912</v>
      </c>
      <c r="C10" s="37">
        <v>43913</v>
      </c>
      <c r="D10" s="37">
        <v>43914</v>
      </c>
      <c r="E10" s="37">
        <v>43915</v>
      </c>
      <c r="F10" s="37">
        <v>43916</v>
      </c>
      <c r="G10" s="37">
        <v>43917</v>
      </c>
      <c r="H10" s="37">
        <v>43918</v>
      </c>
    </row>
    <row r="11" spans="2:9" s="11" customFormat="1" ht="56.1" customHeight="1" x14ac:dyDescent="0.2">
      <c r="B11" s="29"/>
      <c r="C11" s="29"/>
      <c r="D11" s="29"/>
      <c r="E11" s="29"/>
      <c r="F11" s="29"/>
      <c r="G11" s="29"/>
      <c r="H11" s="29"/>
    </row>
    <row r="12" spans="2:9" s="8" customFormat="1" ht="24" customHeight="1" x14ac:dyDescent="0.2">
      <c r="B12" s="36">
        <f t="array" ref="B12:H12">Ngày_và_tuần+DATE(Năm_dương_lịch,3,1)-WEEKDAY(DATE(Năm_dương_lịch,3,1),(Đầu_tuần="Thứ Hai")+1)+29</f>
        <v>43919</v>
      </c>
      <c r="C12" s="36">
        <v>43920</v>
      </c>
      <c r="D12" s="36">
        <v>43921</v>
      </c>
      <c r="E12" s="36">
        <v>43922</v>
      </c>
      <c r="F12" s="36">
        <v>43923</v>
      </c>
      <c r="G12" s="36">
        <v>43924</v>
      </c>
      <c r="H12" s="36">
        <v>43925</v>
      </c>
    </row>
    <row r="13" spans="2:9" s="11" customFormat="1" ht="56.1" customHeight="1" x14ac:dyDescent="0.2">
      <c r="B13" s="28"/>
      <c r="C13" s="28"/>
      <c r="D13" s="28"/>
      <c r="E13" s="28"/>
      <c r="F13" s="28"/>
      <c r="G13" s="28"/>
      <c r="H13" s="28"/>
    </row>
    <row r="14" spans="2:9" s="8" customFormat="1" ht="24" customHeight="1" x14ac:dyDescent="0.2">
      <c r="B14" s="37">
        <f t="array" ref="B14:C14">Ngày_và_tuần+DATE(Năm_dương_lịch,3,1)-WEEKDAY(DATE(Năm_dương_lịch,3,1),(Đầu_tuần="Thứ Hai")+1)+36</f>
        <v>43926</v>
      </c>
      <c r="C14" s="37">
        <v>43927</v>
      </c>
      <c r="D14" s="45" t="s">
        <v>6</v>
      </c>
      <c r="E14" s="45"/>
      <c r="F14" s="45"/>
      <c r="G14" s="45"/>
      <c r="H14" s="46"/>
    </row>
    <row r="15" spans="2:9" s="11" customFormat="1" ht="56.1" customHeight="1" x14ac:dyDescent="0.2">
      <c r="B15" s="29"/>
      <c r="C15" s="29"/>
      <c r="D15" s="47"/>
      <c r="E15" s="47"/>
      <c r="F15" s="47"/>
      <c r="G15" s="47"/>
      <c r="H15" s="48"/>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Lịch tháng của Tháng Ba" sqref="A1" xr:uid="{00000000-0002-0000-0200-000000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200-000001000000}"/>
    <dataValidation allowBlank="1" showInputMessage="1" showErrorMessage="1" prompt="Tự động xác định ngày trong tuần" sqref="C3:H3" xr:uid="{00000000-0002-0000-0200-000002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200-000003000000}"/>
    <dataValidation allowBlank="1" showInputMessage="1" showErrorMessage="1" prompt="Hàng này &amp; các hàng 7, 9, 11, 13 &amp; 15 là các ô để nhập ghi chú hàng ngày liên quan đến ngày theo lịch trong ô ở trên." sqref="B5" xr:uid="{00000000-0002-0000-0200-000004000000}"/>
    <dataValidation allowBlank="1" showInputMessage="1" prompt="Nhập Ghi chú hàng tháng vào ô này" sqref="D15:H15" xr:uid="{00000000-0002-0000-0200-000005000000}"/>
    <dataValidation allowBlank="1" showInputMessage="1" prompt="Nhập Ghi chú hàng tháng vào ô bên dưới" sqref="D14:H14" xr:uid="{00000000-0002-0000-0200-000006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200-000007000000}"/>
  </dataValidations>
  <printOptions horizontalCentered="1"/>
  <pageMargins left="0.25" right="0.25" top="0.5" bottom="0.5" header="0.3" footer="0.3"/>
  <pageSetup paperSize="9" scale="85"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44" t="str">
        <f>"Tháng Tư "&amp;Năm_dương_lịch</f>
        <v>Tháng Tư 2020</v>
      </c>
      <c r="C2" s="44"/>
      <c r="D2" s="44"/>
      <c r="E2" s="2"/>
      <c r="F2" s="2"/>
      <c r="G2" s="2"/>
      <c r="H2" s="3"/>
    </row>
    <row r="3" spans="2:9" s="4" customFormat="1" ht="24" customHeight="1" x14ac:dyDescent="0.2">
      <c r="B3" s="25" t="str">
        <f>Đầu_tuần</f>
        <v>Chủ Nhật</v>
      </c>
      <c r="C3" s="26" t="str">
        <f t="shared" ref="C3:H3" si="0">TEXT(C4,"DDDD")</f>
        <v>Thứ Hai</v>
      </c>
      <c r="D3" s="26" t="str">
        <f t="shared" si="0"/>
        <v>Thứ Ba</v>
      </c>
      <c r="E3" s="26" t="str">
        <f t="shared" si="0"/>
        <v>Thứ Tư</v>
      </c>
      <c r="F3" s="26" t="str">
        <f t="shared" si="0"/>
        <v>Thứ Năm</v>
      </c>
      <c r="G3" s="26" t="str">
        <f t="shared" si="0"/>
        <v>Thứ Sáu</v>
      </c>
      <c r="H3" s="27" t="str">
        <f t="shared" si="0"/>
        <v>Thứ Bảy</v>
      </c>
    </row>
    <row r="4" spans="2:9" s="8" customFormat="1" ht="24" customHeight="1" x14ac:dyDescent="0.2">
      <c r="B4" s="36">
        <f t="array" ref="B4:H4">Ngày_và_tuần+DATE(Năm_dương_lịch,4,1)-WEEKDAY(DATE(Năm_dương_lịch,4,1),(Đầu_tuần="Thứ Hai")+1)+1</f>
        <v>43919</v>
      </c>
      <c r="C4" s="36">
        <v>43920</v>
      </c>
      <c r="D4" s="36">
        <v>43921</v>
      </c>
      <c r="E4" s="36">
        <v>43922</v>
      </c>
      <c r="F4" s="36">
        <v>43923</v>
      </c>
      <c r="G4" s="36">
        <v>43924</v>
      </c>
      <c r="H4" s="36">
        <v>43925</v>
      </c>
    </row>
    <row r="5" spans="2:9" s="11" customFormat="1" ht="56.1" customHeight="1" x14ac:dyDescent="0.2">
      <c r="B5" s="28"/>
      <c r="C5" s="28"/>
      <c r="D5" s="28"/>
      <c r="E5" s="28"/>
      <c r="F5" s="28"/>
      <c r="G5" s="28"/>
      <c r="H5" s="28"/>
    </row>
    <row r="6" spans="2:9" s="8" customFormat="1" ht="24" customHeight="1" x14ac:dyDescent="0.2">
      <c r="B6" s="37">
        <f t="array" ref="B6:H6">Ngày_và_tuần+DATE(Năm_dương_lịch,4,1)-WEEKDAY(DATE(Năm_dương_lịch,4,1),(Đầu_tuần="Thứ Hai")+1)+8</f>
        <v>43926</v>
      </c>
      <c r="C6" s="37">
        <v>43927</v>
      </c>
      <c r="D6" s="37">
        <v>43928</v>
      </c>
      <c r="E6" s="37">
        <v>43929</v>
      </c>
      <c r="F6" s="37">
        <v>43930</v>
      </c>
      <c r="G6" s="37">
        <v>43931</v>
      </c>
      <c r="H6" s="37">
        <v>43932</v>
      </c>
    </row>
    <row r="7" spans="2:9" s="11" customFormat="1" ht="56.1" customHeight="1" x14ac:dyDescent="0.2">
      <c r="B7" s="29"/>
      <c r="C7" s="29"/>
      <c r="D7" s="29"/>
      <c r="E7" s="29"/>
      <c r="F7" s="29"/>
      <c r="G7" s="29"/>
      <c r="H7" s="29"/>
    </row>
    <row r="8" spans="2:9" s="8" customFormat="1" ht="24" customHeight="1" x14ac:dyDescent="0.2">
      <c r="B8" s="36">
        <f t="array" ref="B8:H8">Ngày_và_tuần+DATE(Năm_dương_lịch,4,1)-WEEKDAY(DATE(Năm_dương_lịch,4,1),(Đầu_tuần="Thứ Hai")+1)+15</f>
        <v>43933</v>
      </c>
      <c r="C8" s="36">
        <v>43934</v>
      </c>
      <c r="D8" s="36">
        <v>43935</v>
      </c>
      <c r="E8" s="36">
        <v>43936</v>
      </c>
      <c r="F8" s="36">
        <v>43937</v>
      </c>
      <c r="G8" s="36">
        <v>43938</v>
      </c>
      <c r="H8" s="36">
        <v>43939</v>
      </c>
    </row>
    <row r="9" spans="2:9" s="11" customFormat="1" ht="56.1" customHeight="1" x14ac:dyDescent="0.2">
      <c r="B9" s="28"/>
      <c r="C9" s="28"/>
      <c r="D9" s="28"/>
      <c r="E9" s="28"/>
      <c r="F9" s="28"/>
      <c r="G9" s="28"/>
      <c r="H9" s="28"/>
    </row>
    <row r="10" spans="2:9" s="8" customFormat="1" ht="24" customHeight="1" x14ac:dyDescent="0.2">
      <c r="B10" s="37">
        <f t="array" ref="B10:H10">Ngày_và_tuần+DATE(Năm_dương_lịch,4,1)-WEEKDAY(DATE(Năm_dương_lịch,4,1),(Đầu_tuần="Thứ Hai")+1)+22</f>
        <v>43940</v>
      </c>
      <c r="C10" s="37">
        <v>43941</v>
      </c>
      <c r="D10" s="37">
        <v>43942</v>
      </c>
      <c r="E10" s="37">
        <v>43943</v>
      </c>
      <c r="F10" s="37">
        <v>43944</v>
      </c>
      <c r="G10" s="37">
        <v>43945</v>
      </c>
      <c r="H10" s="37">
        <v>43946</v>
      </c>
    </row>
    <row r="11" spans="2:9" s="11" customFormat="1" ht="56.1" customHeight="1" x14ac:dyDescent="0.2">
      <c r="B11" s="29"/>
      <c r="C11" s="29"/>
      <c r="D11" s="29"/>
      <c r="E11" s="29"/>
      <c r="F11" s="29"/>
      <c r="G11" s="29"/>
      <c r="H11" s="29"/>
    </row>
    <row r="12" spans="2:9" s="8" customFormat="1" ht="24" customHeight="1" x14ac:dyDescent="0.2">
      <c r="B12" s="36">
        <f t="array" ref="B12:H12">Ngày_và_tuần+DATE(Năm_dương_lịch,4,1)-WEEKDAY(DATE(Năm_dương_lịch,4,1),(Đầu_tuần="Thứ Hai")+1)+29</f>
        <v>43947</v>
      </c>
      <c r="C12" s="36">
        <v>43948</v>
      </c>
      <c r="D12" s="36">
        <v>43949</v>
      </c>
      <c r="E12" s="36">
        <v>43950</v>
      </c>
      <c r="F12" s="36">
        <v>43951</v>
      </c>
      <c r="G12" s="36">
        <v>43952</v>
      </c>
      <c r="H12" s="36">
        <v>43953</v>
      </c>
    </row>
    <row r="13" spans="2:9" s="11" customFormat="1" ht="56.1" customHeight="1" x14ac:dyDescent="0.2">
      <c r="B13" s="28"/>
      <c r="C13" s="28"/>
      <c r="D13" s="28"/>
      <c r="E13" s="28"/>
      <c r="F13" s="28"/>
      <c r="G13" s="28"/>
      <c r="H13" s="28"/>
    </row>
    <row r="14" spans="2:9" s="8" customFormat="1" ht="24" customHeight="1" x14ac:dyDescent="0.2">
      <c r="B14" s="37">
        <f t="array" ref="B14:C14">Ngày_và_tuần+DATE(Năm_dương_lịch,4,1)-WEEKDAY(DATE(Năm_dương_lịch,4,1),(Đầu_tuần="Thứ Hai")+1)+36</f>
        <v>43954</v>
      </c>
      <c r="C14" s="37">
        <v>43955</v>
      </c>
      <c r="D14" s="45" t="s">
        <v>6</v>
      </c>
      <c r="E14" s="45"/>
      <c r="F14" s="45"/>
      <c r="G14" s="45"/>
      <c r="H14" s="46"/>
    </row>
    <row r="15" spans="2:9" s="11" customFormat="1" ht="56.1" customHeight="1" x14ac:dyDescent="0.2">
      <c r="B15" s="29"/>
      <c r="C15" s="29"/>
      <c r="D15" s="47"/>
      <c r="E15" s="47"/>
      <c r="F15" s="47"/>
      <c r="G15" s="47"/>
      <c r="H15" s="48"/>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Tự động xác định ngày trong tuần" sqref="C3:H3" xr:uid="{00000000-0002-0000-0300-000000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300-000001000000}"/>
    <dataValidation allowBlank="1" showInputMessage="1" showErrorMessage="1" prompt="Lịch tháng của Tháng Tư" sqref="A1" xr:uid="{00000000-0002-0000-0300-000002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300-000003000000}"/>
    <dataValidation allowBlank="1" showInputMessage="1" prompt="Nhập Ghi chú hàng tháng vào ô bên dưới" sqref="D14:H14" xr:uid="{00000000-0002-0000-0300-000004000000}"/>
    <dataValidation allowBlank="1" showInputMessage="1" prompt="Nhập Ghi chú hàng tháng vào ô này" sqref="D15:H15" xr:uid="{00000000-0002-0000-0300-000005000000}"/>
    <dataValidation allowBlank="1" showInputMessage="1" showErrorMessage="1" prompt="Hàng này &amp; các hàng 7, 9, 11, 13 &amp; 15 là các ô để nhập ghi chú hàng ngày liên quan đến ngày theo lịch trong ô ở trên." sqref="B5" xr:uid="{00000000-0002-0000-0300-000006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300-000007000000}"/>
  </dataValidations>
  <printOptions horizontalCentered="1"/>
  <pageMargins left="0.25" right="0.25" top="0.5" bottom="0.5" header="0.3" footer="0.3"/>
  <pageSetup paperSize="9" scale="85"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44" t="str">
        <f>"Tháng Năm "&amp;Năm_dương_lịch</f>
        <v>Tháng Năm 2020</v>
      </c>
      <c r="C2" s="44"/>
      <c r="D2" s="44"/>
      <c r="E2" s="2"/>
      <c r="F2" s="2"/>
      <c r="G2" s="2"/>
      <c r="H2" s="3"/>
    </row>
    <row r="3" spans="2:9" s="4" customFormat="1" ht="24" customHeight="1" x14ac:dyDescent="0.2">
      <c r="B3" s="25" t="str">
        <f>Đầu_tuần</f>
        <v>Chủ Nhật</v>
      </c>
      <c r="C3" s="26" t="str">
        <f t="shared" ref="C3:H3" si="0">TEXT(C4,"DDDD")</f>
        <v>Thứ Hai</v>
      </c>
      <c r="D3" s="26" t="str">
        <f t="shared" si="0"/>
        <v>Thứ Ba</v>
      </c>
      <c r="E3" s="26" t="str">
        <f t="shared" si="0"/>
        <v>Thứ Tư</v>
      </c>
      <c r="F3" s="26" t="str">
        <f t="shared" si="0"/>
        <v>Thứ Năm</v>
      </c>
      <c r="G3" s="26" t="str">
        <f t="shared" si="0"/>
        <v>Thứ Sáu</v>
      </c>
      <c r="H3" s="27" t="str">
        <f t="shared" si="0"/>
        <v>Thứ Bảy</v>
      </c>
    </row>
    <row r="4" spans="2:9" s="8" customFormat="1" ht="24" customHeight="1" x14ac:dyDescent="0.2">
      <c r="B4" s="36">
        <f t="array" ref="B4:H4">Ngày_và_tuần+DATE(Năm_dương_lịch,5,1)-WEEKDAY(DATE(Năm_dương_lịch,5,1),(Đầu_tuần="Thứ Hai")+1)+1</f>
        <v>43947</v>
      </c>
      <c r="C4" s="36">
        <v>43948</v>
      </c>
      <c r="D4" s="36">
        <v>43949</v>
      </c>
      <c r="E4" s="36">
        <v>43950</v>
      </c>
      <c r="F4" s="36">
        <v>43951</v>
      </c>
      <c r="G4" s="36">
        <v>43952</v>
      </c>
      <c r="H4" s="36">
        <v>43953</v>
      </c>
    </row>
    <row r="5" spans="2:9" s="11" customFormat="1" ht="56.1" customHeight="1" x14ac:dyDescent="0.2">
      <c r="B5" s="28"/>
      <c r="C5" s="28"/>
      <c r="D5" s="28"/>
      <c r="E5" s="28"/>
      <c r="F5" s="28"/>
      <c r="G5" s="28"/>
      <c r="H5" s="28"/>
    </row>
    <row r="6" spans="2:9" s="8" customFormat="1" ht="24" customHeight="1" x14ac:dyDescent="0.2">
      <c r="B6" s="37">
        <f t="array" ref="B6:H6">Ngày_và_tuần+DATE(Năm_dương_lịch,5,1)-WEEKDAY(DATE(Năm_dương_lịch,5,1),(Đầu_tuần="Thứ Hai")+1)+8</f>
        <v>43954</v>
      </c>
      <c r="C6" s="37">
        <v>43955</v>
      </c>
      <c r="D6" s="37">
        <v>43956</v>
      </c>
      <c r="E6" s="37">
        <v>43957</v>
      </c>
      <c r="F6" s="37">
        <v>43958</v>
      </c>
      <c r="G6" s="37">
        <v>43959</v>
      </c>
      <c r="H6" s="37">
        <v>43960</v>
      </c>
    </row>
    <row r="7" spans="2:9" s="11" customFormat="1" ht="56.1" customHeight="1" x14ac:dyDescent="0.2">
      <c r="B7" s="29"/>
      <c r="C7" s="29"/>
      <c r="D7" s="29"/>
      <c r="E7" s="29"/>
      <c r="F7" s="29"/>
      <c r="G7" s="29"/>
      <c r="H7" s="29"/>
    </row>
    <row r="8" spans="2:9" s="8" customFormat="1" ht="24" customHeight="1" x14ac:dyDescent="0.2">
      <c r="B8" s="36">
        <f t="array" ref="B8:H8">Ngày_và_tuần+DATE(Năm_dương_lịch,5,1)-WEEKDAY(DATE(Năm_dương_lịch,5,1),(Đầu_tuần="Thứ Hai")+1)+15</f>
        <v>43961</v>
      </c>
      <c r="C8" s="36">
        <v>43962</v>
      </c>
      <c r="D8" s="36">
        <v>43963</v>
      </c>
      <c r="E8" s="36">
        <v>43964</v>
      </c>
      <c r="F8" s="36">
        <v>43965</v>
      </c>
      <c r="G8" s="36">
        <v>43966</v>
      </c>
      <c r="H8" s="36">
        <v>43967</v>
      </c>
    </row>
    <row r="9" spans="2:9" s="11" customFormat="1" ht="56.1" customHeight="1" x14ac:dyDescent="0.2">
      <c r="B9" s="28"/>
      <c r="C9" s="28"/>
      <c r="D9" s="28"/>
      <c r="E9" s="28"/>
      <c r="F9" s="28"/>
      <c r="G9" s="28"/>
      <c r="H9" s="28"/>
    </row>
    <row r="10" spans="2:9" s="8" customFormat="1" ht="24" customHeight="1" x14ac:dyDescent="0.2">
      <c r="B10" s="37">
        <f t="array" ref="B10:H10">Ngày_và_tuần+DATE(Năm_dương_lịch,5,1)-WEEKDAY(DATE(Năm_dương_lịch,5,1),(Đầu_tuần="Thứ Hai")+1)+22</f>
        <v>43968</v>
      </c>
      <c r="C10" s="37">
        <v>43969</v>
      </c>
      <c r="D10" s="37">
        <v>43970</v>
      </c>
      <c r="E10" s="37">
        <v>43971</v>
      </c>
      <c r="F10" s="37">
        <v>43972</v>
      </c>
      <c r="G10" s="37">
        <v>43973</v>
      </c>
      <c r="H10" s="37">
        <v>43974</v>
      </c>
    </row>
    <row r="11" spans="2:9" s="11" customFormat="1" ht="56.1" customHeight="1" x14ac:dyDescent="0.2">
      <c r="B11" s="29"/>
      <c r="C11" s="29"/>
      <c r="D11" s="29"/>
      <c r="E11" s="29"/>
      <c r="F11" s="29"/>
      <c r="G11" s="29"/>
      <c r="H11" s="29"/>
    </row>
    <row r="12" spans="2:9" s="8" customFormat="1" ht="24" customHeight="1" x14ac:dyDescent="0.2">
      <c r="B12" s="36">
        <f t="array" ref="B12:H12">Ngày_và_tuần+DATE(Năm_dương_lịch,5,1)-WEEKDAY(DATE(Năm_dương_lịch,5,1),(Đầu_tuần="Thứ Hai")+1)+29</f>
        <v>43975</v>
      </c>
      <c r="C12" s="36">
        <v>43976</v>
      </c>
      <c r="D12" s="36">
        <v>43977</v>
      </c>
      <c r="E12" s="36">
        <v>43978</v>
      </c>
      <c r="F12" s="36">
        <v>43979</v>
      </c>
      <c r="G12" s="36">
        <v>43980</v>
      </c>
      <c r="H12" s="36">
        <v>43981</v>
      </c>
    </row>
    <row r="13" spans="2:9" s="11" customFormat="1" ht="56.1" customHeight="1" x14ac:dyDescent="0.2">
      <c r="B13" s="28"/>
      <c r="C13" s="28"/>
      <c r="D13" s="28"/>
      <c r="E13" s="28"/>
      <c r="F13" s="28"/>
      <c r="G13" s="28"/>
      <c r="H13" s="28"/>
    </row>
    <row r="14" spans="2:9" s="8" customFormat="1" ht="24" customHeight="1" x14ac:dyDescent="0.2">
      <c r="B14" s="37">
        <f t="array" ref="B14:C14">Ngày_và_tuần+DATE(Năm_dương_lịch,5,1)-WEEKDAY(DATE(Năm_dương_lịch,5,1),(Đầu_tuần="Thứ Hai")+1)+36</f>
        <v>43982</v>
      </c>
      <c r="C14" s="37">
        <v>43983</v>
      </c>
      <c r="D14" s="45" t="s">
        <v>6</v>
      </c>
      <c r="E14" s="45"/>
      <c r="F14" s="45"/>
      <c r="G14" s="45"/>
      <c r="H14" s="46"/>
    </row>
    <row r="15" spans="2:9" s="11" customFormat="1" ht="56.1" customHeight="1" x14ac:dyDescent="0.2">
      <c r="B15" s="29"/>
      <c r="C15" s="29"/>
      <c r="D15" s="47"/>
      <c r="E15" s="47"/>
      <c r="F15" s="47"/>
      <c r="G15" s="47"/>
      <c r="H15" s="48"/>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Tự động xác định ngày trong tuần" sqref="C3:H3" xr:uid="{00000000-0002-0000-0400-000000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400-000001000000}"/>
    <dataValidation allowBlank="1" showInputMessage="1" showErrorMessage="1" prompt="Lịch tháng của Tháng Năm" sqref="A1" xr:uid="{00000000-0002-0000-0400-000002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400-000003000000}"/>
    <dataValidation allowBlank="1" showInputMessage="1" showErrorMessage="1" prompt="Hàng này &amp; các hàng 7, 9, 11, 13 &amp; 15 là các ô để nhập ghi chú hàng ngày liên quan đến ngày theo lịch trong ô ở trên." sqref="B5" xr:uid="{00000000-0002-0000-0400-000004000000}"/>
    <dataValidation allowBlank="1" showInputMessage="1" prompt="Nhập Ghi chú hàng tháng vào ô này" sqref="D15:H15" xr:uid="{00000000-0002-0000-0400-000005000000}"/>
    <dataValidation allowBlank="1" showInputMessage="1" prompt="Nhập Ghi chú hàng tháng vào ô bên dưới" sqref="D14:H14" xr:uid="{00000000-0002-0000-0400-000006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400-000007000000}"/>
  </dataValidations>
  <printOptions horizontalCentered="1"/>
  <pageMargins left="0.25" right="0.25" top="0.5" bottom="0.5" header="0.3" footer="0.3"/>
  <pageSetup paperSize="9" scale="85"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49" t="str">
        <f>"Tháng Sáu "&amp;Năm_dương_lịch</f>
        <v>Tháng Sáu 2020</v>
      </c>
      <c r="C2" s="49"/>
      <c r="D2" s="49"/>
      <c r="E2" s="2"/>
      <c r="F2" s="2"/>
      <c r="G2" s="2"/>
      <c r="H2" s="3"/>
    </row>
    <row r="3" spans="2:9" s="4" customFormat="1" ht="24" customHeight="1" x14ac:dyDescent="0.2">
      <c r="B3" s="20" t="str">
        <f>Đầu_tuần</f>
        <v>Chủ Nhật</v>
      </c>
      <c r="C3" s="21" t="str">
        <f t="shared" ref="C3:H3" si="0">TEXT(C4,"DDDD")</f>
        <v>Thứ Hai</v>
      </c>
      <c r="D3" s="21" t="str">
        <f t="shared" si="0"/>
        <v>Thứ Ba</v>
      </c>
      <c r="E3" s="21" t="str">
        <f t="shared" si="0"/>
        <v>Thứ Tư</v>
      </c>
      <c r="F3" s="21" t="str">
        <f t="shared" si="0"/>
        <v>Thứ Năm</v>
      </c>
      <c r="G3" s="21" t="str">
        <f t="shared" si="0"/>
        <v>Thứ Sáu</v>
      </c>
      <c r="H3" s="22" t="str">
        <f t="shared" si="0"/>
        <v>Thứ Bảy</v>
      </c>
    </row>
    <row r="4" spans="2:9" s="8" customFormat="1" ht="24" customHeight="1" x14ac:dyDescent="0.2">
      <c r="B4" s="34">
        <f t="array" ref="B4:H4">Ngày_và_tuần+DATE(Năm_dương_lịch,6,1)-WEEKDAY(DATE(Năm_dương_lịch,6,1),(Đầu_tuần="Thứ Hai")+1)+1</f>
        <v>43982</v>
      </c>
      <c r="C4" s="34">
        <v>43983</v>
      </c>
      <c r="D4" s="34">
        <v>43984</v>
      </c>
      <c r="E4" s="34">
        <v>43985</v>
      </c>
      <c r="F4" s="34">
        <v>43986</v>
      </c>
      <c r="G4" s="34">
        <v>43987</v>
      </c>
      <c r="H4" s="34">
        <v>43988</v>
      </c>
    </row>
    <row r="5" spans="2:9" s="11" customFormat="1" ht="56.1" customHeight="1" x14ac:dyDescent="0.2">
      <c r="B5" s="23"/>
      <c r="C5" s="23"/>
      <c r="D5" s="23"/>
      <c r="E5" s="23"/>
      <c r="F5" s="23"/>
      <c r="G5" s="23"/>
      <c r="H5" s="23"/>
    </row>
    <row r="6" spans="2:9" s="8" customFormat="1" ht="24" customHeight="1" x14ac:dyDescent="0.2">
      <c r="B6" s="35">
        <f t="array" ref="B6:H6">Ngày_và_tuần+DATE(Năm_dương_lịch,6,1)-WEEKDAY(DATE(Năm_dương_lịch,6,1),(Đầu_tuần="Thứ Hai")+1)+8</f>
        <v>43989</v>
      </c>
      <c r="C6" s="35">
        <v>43990</v>
      </c>
      <c r="D6" s="35">
        <v>43991</v>
      </c>
      <c r="E6" s="35">
        <v>43992</v>
      </c>
      <c r="F6" s="35">
        <v>43993</v>
      </c>
      <c r="G6" s="35">
        <v>43994</v>
      </c>
      <c r="H6" s="35">
        <v>43995</v>
      </c>
    </row>
    <row r="7" spans="2:9" s="11" customFormat="1" ht="56.1" customHeight="1" x14ac:dyDescent="0.2">
      <c r="B7" s="24"/>
      <c r="C7" s="24"/>
      <c r="D7" s="24"/>
      <c r="E7" s="24"/>
      <c r="F7" s="24"/>
      <c r="G7" s="24"/>
      <c r="H7" s="24"/>
    </row>
    <row r="8" spans="2:9" s="8" customFormat="1" ht="24" customHeight="1" x14ac:dyDescent="0.2">
      <c r="B8" s="34">
        <f t="array" ref="B8:H8">Ngày_và_tuần+DATE(Năm_dương_lịch,6,1)-WEEKDAY(DATE(Năm_dương_lịch,6,1),(Đầu_tuần="Thứ Hai")+1)+15</f>
        <v>43996</v>
      </c>
      <c r="C8" s="34">
        <v>43997</v>
      </c>
      <c r="D8" s="34">
        <v>43998</v>
      </c>
      <c r="E8" s="34">
        <v>43999</v>
      </c>
      <c r="F8" s="34">
        <v>44000</v>
      </c>
      <c r="G8" s="34">
        <v>44001</v>
      </c>
      <c r="H8" s="34">
        <v>44002</v>
      </c>
    </row>
    <row r="9" spans="2:9" s="11" customFormat="1" ht="56.1" customHeight="1" x14ac:dyDescent="0.2">
      <c r="B9" s="23"/>
      <c r="C9" s="23"/>
      <c r="D9" s="23"/>
      <c r="E9" s="23"/>
      <c r="F9" s="23"/>
      <c r="G9" s="23"/>
      <c r="H9" s="23"/>
    </row>
    <row r="10" spans="2:9" s="8" customFormat="1" ht="24" customHeight="1" x14ac:dyDescent="0.2">
      <c r="B10" s="35">
        <f t="array" ref="B10:H10">Ngày_và_tuần+DATE(Năm_dương_lịch,6,1)-WEEKDAY(DATE(Năm_dương_lịch,6,1),(Đầu_tuần="Thứ Hai")+1)+22</f>
        <v>44003</v>
      </c>
      <c r="C10" s="35">
        <v>44004</v>
      </c>
      <c r="D10" s="35">
        <v>44005</v>
      </c>
      <c r="E10" s="35">
        <v>44006</v>
      </c>
      <c r="F10" s="35">
        <v>44007</v>
      </c>
      <c r="G10" s="35">
        <v>44008</v>
      </c>
      <c r="H10" s="35">
        <v>44009</v>
      </c>
    </row>
    <row r="11" spans="2:9" s="11" customFormat="1" ht="56.1" customHeight="1" x14ac:dyDescent="0.2">
      <c r="B11" s="24"/>
      <c r="C11" s="24"/>
      <c r="D11" s="24"/>
      <c r="E11" s="24"/>
      <c r="F11" s="24"/>
      <c r="G11" s="24"/>
      <c r="H11" s="24"/>
    </row>
    <row r="12" spans="2:9" s="8" customFormat="1" ht="24" customHeight="1" x14ac:dyDescent="0.2">
      <c r="B12" s="34">
        <f t="array" ref="B12:H12">Ngày_và_tuần+DATE(Năm_dương_lịch,6,1)-WEEKDAY(DATE(Năm_dương_lịch,6,1),(Đầu_tuần="Thứ Hai")+1)+29</f>
        <v>44010</v>
      </c>
      <c r="C12" s="34">
        <v>44011</v>
      </c>
      <c r="D12" s="34">
        <v>44012</v>
      </c>
      <c r="E12" s="34">
        <v>44013</v>
      </c>
      <c r="F12" s="34">
        <v>44014</v>
      </c>
      <c r="G12" s="34">
        <v>44015</v>
      </c>
      <c r="H12" s="34">
        <v>44016</v>
      </c>
    </row>
    <row r="13" spans="2:9" s="11" customFormat="1" ht="56.1" customHeight="1" x14ac:dyDescent="0.2">
      <c r="B13" s="23"/>
      <c r="C13" s="23"/>
      <c r="D13" s="23"/>
      <c r="E13" s="23"/>
      <c r="F13" s="23"/>
      <c r="G13" s="23"/>
      <c r="H13" s="23"/>
    </row>
    <row r="14" spans="2:9" s="8" customFormat="1" ht="24" customHeight="1" x14ac:dyDescent="0.2">
      <c r="B14" s="35">
        <f t="array" ref="B14:C14">Ngày_và_tuần+DATE(Năm_dương_lịch,6,1)-WEEKDAY(DATE(Năm_dương_lịch,6,1),(Đầu_tuần="Thứ Hai")+1)+36</f>
        <v>44017</v>
      </c>
      <c r="C14" s="35">
        <v>44018</v>
      </c>
      <c r="D14" s="50" t="s">
        <v>6</v>
      </c>
      <c r="E14" s="50"/>
      <c r="F14" s="50"/>
      <c r="G14" s="50"/>
      <c r="H14" s="51"/>
    </row>
    <row r="15" spans="2:9" s="11" customFormat="1" ht="56.1" customHeight="1" x14ac:dyDescent="0.2">
      <c r="B15" s="24"/>
      <c r="C15" s="24"/>
      <c r="D15" s="52"/>
      <c r="E15" s="52"/>
      <c r="F15" s="52"/>
      <c r="G15" s="52"/>
      <c r="H15" s="53"/>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Tự động xác định ngày trong tuần" sqref="C3:H3" xr:uid="{00000000-0002-0000-0500-000000000000}"/>
    <dataValidation allowBlank="1" showInputMessage="1" showErrorMessage="1" prompt="Lịch tháng của Tháng Sáu" sqref="A1" xr:uid="{00000000-0002-0000-0500-000001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500-000002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500-000003000000}"/>
    <dataValidation allowBlank="1" showInputMessage="1" prompt="Nhập Ghi chú hàng tháng vào ô bên dưới" sqref="D14:H14" xr:uid="{00000000-0002-0000-0500-000004000000}"/>
    <dataValidation allowBlank="1" showInputMessage="1" prompt="Nhập Ghi chú hàng tháng vào ô này" sqref="D15:H15" xr:uid="{00000000-0002-0000-0500-000005000000}"/>
    <dataValidation allowBlank="1" showInputMessage="1" showErrorMessage="1" prompt="Hàng này &amp; các hàng 7, 9, 11, 13 &amp; 15 là các ô để nhập ghi chú hàng ngày liên quan đến ngày theo lịch trong ô ở trên." sqref="B5" xr:uid="{00000000-0002-0000-0500-000006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500-000007000000}"/>
  </dataValidations>
  <printOptions horizontalCentered="1"/>
  <pageMargins left="0.25" right="0.25" top="0.5" bottom="0.5" header="0.3" footer="0.3"/>
  <pageSetup paperSize="9" scale="85"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49" t="str">
        <f>"Tháng Bảy "&amp;Năm_dương_lịch</f>
        <v>Tháng Bảy 2020</v>
      </c>
      <c r="C2" s="49"/>
      <c r="D2" s="49"/>
      <c r="E2" s="2"/>
      <c r="F2" s="2"/>
      <c r="G2" s="2"/>
      <c r="H2" s="3"/>
    </row>
    <row r="3" spans="2:9" s="4" customFormat="1" ht="24" customHeight="1" x14ac:dyDescent="0.2">
      <c r="B3" s="20" t="str">
        <f>Đầu_tuần</f>
        <v>Chủ Nhật</v>
      </c>
      <c r="C3" s="21" t="str">
        <f t="shared" ref="C3:H3" si="0">TEXT(C4,"DDDD")</f>
        <v>Thứ Hai</v>
      </c>
      <c r="D3" s="21" t="str">
        <f t="shared" si="0"/>
        <v>Thứ Ba</v>
      </c>
      <c r="E3" s="21" t="str">
        <f t="shared" si="0"/>
        <v>Thứ Tư</v>
      </c>
      <c r="F3" s="21" t="str">
        <f t="shared" si="0"/>
        <v>Thứ Năm</v>
      </c>
      <c r="G3" s="21" t="str">
        <f t="shared" si="0"/>
        <v>Thứ Sáu</v>
      </c>
      <c r="H3" s="22" t="str">
        <f t="shared" si="0"/>
        <v>Thứ Bảy</v>
      </c>
    </row>
    <row r="4" spans="2:9" s="8" customFormat="1" ht="24" customHeight="1" x14ac:dyDescent="0.2">
      <c r="B4" s="34">
        <f t="array" ref="B4:H4">Ngày_và_tuần+DATE(Năm_dương_lịch,7,1)-WEEKDAY(DATE(Năm_dương_lịch,7,1),(Đầu_tuần="Thứ Hai")+1)+1</f>
        <v>44010</v>
      </c>
      <c r="C4" s="34">
        <v>44011</v>
      </c>
      <c r="D4" s="34">
        <v>44012</v>
      </c>
      <c r="E4" s="34">
        <v>44013</v>
      </c>
      <c r="F4" s="34">
        <v>44014</v>
      </c>
      <c r="G4" s="34">
        <v>44015</v>
      </c>
      <c r="H4" s="34">
        <v>44016</v>
      </c>
    </row>
    <row r="5" spans="2:9" s="11" customFormat="1" ht="56.1" customHeight="1" x14ac:dyDescent="0.2">
      <c r="B5" s="23"/>
      <c r="C5" s="23"/>
      <c r="D5" s="23"/>
      <c r="E5" s="23"/>
      <c r="F5" s="23"/>
      <c r="G5" s="23"/>
      <c r="H5" s="23"/>
    </row>
    <row r="6" spans="2:9" s="8" customFormat="1" ht="24" customHeight="1" x14ac:dyDescent="0.2">
      <c r="B6" s="35">
        <f t="array" ref="B6:H6">Ngày_và_tuần+DATE(Năm_dương_lịch,7,1)-WEEKDAY(DATE(Năm_dương_lịch,7,1),(Đầu_tuần="Thứ Hai")+1)+8</f>
        <v>44017</v>
      </c>
      <c r="C6" s="35">
        <v>44018</v>
      </c>
      <c r="D6" s="35">
        <v>44019</v>
      </c>
      <c r="E6" s="35">
        <v>44020</v>
      </c>
      <c r="F6" s="35">
        <v>44021</v>
      </c>
      <c r="G6" s="35">
        <v>44022</v>
      </c>
      <c r="H6" s="35">
        <v>44023</v>
      </c>
    </row>
    <row r="7" spans="2:9" s="11" customFormat="1" ht="56.1" customHeight="1" x14ac:dyDescent="0.2">
      <c r="B7" s="24"/>
      <c r="C7" s="24"/>
      <c r="D7" s="24"/>
      <c r="E7" s="24"/>
      <c r="F7" s="24"/>
      <c r="G7" s="24"/>
      <c r="H7" s="24"/>
    </row>
    <row r="8" spans="2:9" s="8" customFormat="1" ht="24" customHeight="1" x14ac:dyDescent="0.2">
      <c r="B8" s="34">
        <f t="array" ref="B8:H8">Ngày_và_tuần+DATE(Năm_dương_lịch,7,1)-WEEKDAY(DATE(Năm_dương_lịch,7,1),(Đầu_tuần="Thứ Hai")+1)+15</f>
        <v>44024</v>
      </c>
      <c r="C8" s="34">
        <v>44025</v>
      </c>
      <c r="D8" s="34">
        <v>44026</v>
      </c>
      <c r="E8" s="34">
        <v>44027</v>
      </c>
      <c r="F8" s="34">
        <v>44028</v>
      </c>
      <c r="G8" s="34">
        <v>44029</v>
      </c>
      <c r="H8" s="34">
        <v>44030</v>
      </c>
    </row>
    <row r="9" spans="2:9" s="11" customFormat="1" ht="56.1" customHeight="1" x14ac:dyDescent="0.2">
      <c r="B9" s="23"/>
      <c r="C9" s="23"/>
      <c r="D9" s="23"/>
      <c r="E9" s="23"/>
      <c r="F9" s="23"/>
      <c r="G9" s="23"/>
      <c r="H9" s="23"/>
    </row>
    <row r="10" spans="2:9" s="8" customFormat="1" ht="24" customHeight="1" x14ac:dyDescent="0.2">
      <c r="B10" s="35">
        <f t="array" ref="B10:H10">Ngày_và_tuần+DATE(Năm_dương_lịch,7,1)-WEEKDAY(DATE(Năm_dương_lịch,7,1),(Đầu_tuần="Thứ Hai")+1)+22</f>
        <v>44031</v>
      </c>
      <c r="C10" s="35">
        <v>44032</v>
      </c>
      <c r="D10" s="35">
        <v>44033</v>
      </c>
      <c r="E10" s="35">
        <v>44034</v>
      </c>
      <c r="F10" s="35">
        <v>44035</v>
      </c>
      <c r="G10" s="35">
        <v>44036</v>
      </c>
      <c r="H10" s="35">
        <v>44037</v>
      </c>
    </row>
    <row r="11" spans="2:9" s="11" customFormat="1" ht="56.1" customHeight="1" x14ac:dyDescent="0.2">
      <c r="B11" s="24"/>
      <c r="C11" s="24"/>
      <c r="D11" s="24"/>
      <c r="E11" s="24"/>
      <c r="F11" s="24"/>
      <c r="G11" s="24"/>
      <c r="H11" s="24"/>
    </row>
    <row r="12" spans="2:9" s="8" customFormat="1" ht="24" customHeight="1" x14ac:dyDescent="0.2">
      <c r="B12" s="34">
        <f t="array" ref="B12:H12">Ngày_và_tuần+DATE(Năm_dương_lịch,7,1)-WEEKDAY(DATE(Năm_dương_lịch,7,1),(Đầu_tuần="Thứ Hai")+1)+29</f>
        <v>44038</v>
      </c>
      <c r="C12" s="34">
        <v>44039</v>
      </c>
      <c r="D12" s="34">
        <v>44040</v>
      </c>
      <c r="E12" s="34">
        <v>44041</v>
      </c>
      <c r="F12" s="34">
        <v>44042</v>
      </c>
      <c r="G12" s="34">
        <v>44043</v>
      </c>
      <c r="H12" s="34">
        <v>44044</v>
      </c>
    </row>
    <row r="13" spans="2:9" s="11" customFormat="1" ht="56.1" customHeight="1" x14ac:dyDescent="0.2">
      <c r="B13" s="23"/>
      <c r="C13" s="23"/>
      <c r="D13" s="23"/>
      <c r="E13" s="23"/>
      <c r="F13" s="23"/>
      <c r="G13" s="23"/>
      <c r="H13" s="23"/>
    </row>
    <row r="14" spans="2:9" s="8" customFormat="1" ht="24" customHeight="1" x14ac:dyDescent="0.2">
      <c r="B14" s="35">
        <f t="array" ref="B14:C14">Ngày_và_tuần+DATE(Năm_dương_lịch,7,1)-WEEKDAY(DATE(Năm_dương_lịch,7,1),(Đầu_tuần="Thứ Hai")+1)+36</f>
        <v>44045</v>
      </c>
      <c r="C14" s="35">
        <v>44046</v>
      </c>
      <c r="D14" s="50" t="s">
        <v>6</v>
      </c>
      <c r="E14" s="50"/>
      <c r="F14" s="50"/>
      <c r="G14" s="50"/>
      <c r="H14" s="51"/>
    </row>
    <row r="15" spans="2:9" s="11" customFormat="1" ht="56.1" customHeight="1" x14ac:dyDescent="0.2">
      <c r="B15" s="24"/>
      <c r="C15" s="24"/>
      <c r="D15" s="52"/>
      <c r="E15" s="52"/>
      <c r="F15" s="52"/>
      <c r="G15" s="52"/>
      <c r="H15" s="53"/>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Tự động xác định ngày trong tuần" sqref="C3:H3" xr:uid="{00000000-0002-0000-0600-000000000000}"/>
    <dataValidation allowBlank="1" showInputMessage="1" showErrorMessage="1" prompt="Lịch tháng của Tháng Bảy" sqref="A1" xr:uid="{00000000-0002-0000-0600-000001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600-000002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600-000003000000}"/>
    <dataValidation allowBlank="1" showInputMessage="1" showErrorMessage="1" prompt="Hàng này &amp; các hàng 7, 9, 11, 13 &amp; 15 là các ô để nhập ghi chú hàng ngày liên quan đến ngày theo lịch trong ô ở trên." sqref="B5" xr:uid="{00000000-0002-0000-0600-000004000000}"/>
    <dataValidation allowBlank="1" showInputMessage="1" prompt="Nhập Ghi chú hàng tháng vào ô này" sqref="D15:H15" xr:uid="{00000000-0002-0000-0600-000005000000}"/>
    <dataValidation allowBlank="1" showInputMessage="1" prompt="Nhập Ghi chú hàng tháng vào ô bên dưới" sqref="D14:H14" xr:uid="{00000000-0002-0000-0600-000006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600-000007000000}"/>
  </dataValidations>
  <printOptions horizontalCentered="1"/>
  <pageMargins left="0.25" right="0.25" top="0.5" bottom="0.5" header="0.3" footer="0.3"/>
  <pageSetup paperSize="9" scale="85"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49" t="str">
        <f>"Tháng Tám "&amp;Năm_dương_lịch</f>
        <v>Tháng Tám 2020</v>
      </c>
      <c r="C2" s="49"/>
      <c r="D2" s="49"/>
      <c r="E2" s="2"/>
      <c r="F2" s="2"/>
      <c r="G2" s="2"/>
      <c r="H2" s="3"/>
    </row>
    <row r="3" spans="2:9" s="4" customFormat="1" ht="24" customHeight="1" x14ac:dyDescent="0.2">
      <c r="B3" s="20" t="str">
        <f>Đầu_tuần</f>
        <v>Chủ Nhật</v>
      </c>
      <c r="C3" s="21" t="str">
        <f t="shared" ref="C3:H3" si="0">TEXT(C4,"DDDD")</f>
        <v>Thứ Hai</v>
      </c>
      <c r="D3" s="21" t="str">
        <f t="shared" si="0"/>
        <v>Thứ Ba</v>
      </c>
      <c r="E3" s="21" t="str">
        <f t="shared" si="0"/>
        <v>Thứ Tư</v>
      </c>
      <c r="F3" s="21" t="str">
        <f t="shared" si="0"/>
        <v>Thứ Năm</v>
      </c>
      <c r="G3" s="21" t="str">
        <f t="shared" si="0"/>
        <v>Thứ Sáu</v>
      </c>
      <c r="H3" s="22" t="str">
        <f t="shared" si="0"/>
        <v>Thứ Bảy</v>
      </c>
    </row>
    <row r="4" spans="2:9" s="8" customFormat="1" ht="24" customHeight="1" x14ac:dyDescent="0.2">
      <c r="B4" s="34">
        <f t="array" ref="B4:H4">Ngày_và_tuần+DATE(Năm_dương_lịch,8,1)-WEEKDAY(DATE(Năm_dương_lịch,8,1),(Đầu_tuần="Thứ Hai")+1)+1</f>
        <v>44038</v>
      </c>
      <c r="C4" s="34">
        <v>44039</v>
      </c>
      <c r="D4" s="34">
        <v>44040</v>
      </c>
      <c r="E4" s="34">
        <v>44041</v>
      </c>
      <c r="F4" s="34">
        <v>44042</v>
      </c>
      <c r="G4" s="34">
        <v>44043</v>
      </c>
      <c r="H4" s="34">
        <v>44044</v>
      </c>
    </row>
    <row r="5" spans="2:9" s="11" customFormat="1" ht="56.1" customHeight="1" x14ac:dyDescent="0.2">
      <c r="B5" s="23"/>
      <c r="C5" s="23"/>
      <c r="D5" s="23"/>
      <c r="E5" s="23"/>
      <c r="F5" s="23"/>
      <c r="G5" s="23"/>
      <c r="H5" s="23"/>
    </row>
    <row r="6" spans="2:9" s="8" customFormat="1" ht="24" customHeight="1" x14ac:dyDescent="0.2">
      <c r="B6" s="35">
        <f t="array" ref="B6:H6">Ngày_và_tuần+DATE(Năm_dương_lịch,8,1)-WEEKDAY(DATE(Năm_dương_lịch,8,1),(Đầu_tuần="Thứ Hai")+1)+8</f>
        <v>44045</v>
      </c>
      <c r="C6" s="35">
        <v>44046</v>
      </c>
      <c r="D6" s="35">
        <v>44047</v>
      </c>
      <c r="E6" s="35">
        <v>44048</v>
      </c>
      <c r="F6" s="35">
        <v>44049</v>
      </c>
      <c r="G6" s="35">
        <v>44050</v>
      </c>
      <c r="H6" s="35">
        <v>44051</v>
      </c>
    </row>
    <row r="7" spans="2:9" s="11" customFormat="1" ht="56.1" customHeight="1" x14ac:dyDescent="0.2">
      <c r="B7" s="24"/>
      <c r="C7" s="24"/>
      <c r="D7" s="24"/>
      <c r="E7" s="24"/>
      <c r="F7" s="24"/>
      <c r="G7" s="24"/>
      <c r="H7" s="24"/>
    </row>
    <row r="8" spans="2:9" s="8" customFormat="1" ht="24" customHeight="1" x14ac:dyDescent="0.2">
      <c r="B8" s="34">
        <f t="array" ref="B8:H8">Ngày_và_tuần+DATE(Năm_dương_lịch,8,1)-WEEKDAY(DATE(Năm_dương_lịch,8,1),(Đầu_tuần="Thứ Hai")+1)+15</f>
        <v>44052</v>
      </c>
      <c r="C8" s="34">
        <v>44053</v>
      </c>
      <c r="D8" s="34">
        <v>44054</v>
      </c>
      <c r="E8" s="34">
        <v>44055</v>
      </c>
      <c r="F8" s="34">
        <v>44056</v>
      </c>
      <c r="G8" s="34">
        <v>44057</v>
      </c>
      <c r="H8" s="34">
        <v>44058</v>
      </c>
    </row>
    <row r="9" spans="2:9" s="11" customFormat="1" ht="56.1" customHeight="1" x14ac:dyDescent="0.2">
      <c r="B9" s="23"/>
      <c r="C9" s="23"/>
      <c r="D9" s="23"/>
      <c r="E9" s="23"/>
      <c r="F9" s="23"/>
      <c r="G9" s="23"/>
      <c r="H9" s="23"/>
    </row>
    <row r="10" spans="2:9" s="8" customFormat="1" ht="24" customHeight="1" x14ac:dyDescent="0.2">
      <c r="B10" s="35">
        <f t="array" ref="B10:H10">Ngày_và_tuần+DATE(Năm_dương_lịch,8,1)-WEEKDAY(DATE(Năm_dương_lịch,8,1),(Đầu_tuần="Thứ Hai")+1)+22</f>
        <v>44059</v>
      </c>
      <c r="C10" s="35">
        <v>44060</v>
      </c>
      <c r="D10" s="35">
        <v>44061</v>
      </c>
      <c r="E10" s="35">
        <v>44062</v>
      </c>
      <c r="F10" s="35">
        <v>44063</v>
      </c>
      <c r="G10" s="35">
        <v>44064</v>
      </c>
      <c r="H10" s="35">
        <v>44065</v>
      </c>
    </row>
    <row r="11" spans="2:9" s="11" customFormat="1" ht="56.1" customHeight="1" x14ac:dyDescent="0.2">
      <c r="B11" s="24"/>
      <c r="C11" s="24"/>
      <c r="D11" s="24"/>
      <c r="E11" s="24"/>
      <c r="F11" s="24"/>
      <c r="G11" s="24"/>
      <c r="H11" s="24"/>
    </row>
    <row r="12" spans="2:9" s="8" customFormat="1" ht="24" customHeight="1" x14ac:dyDescent="0.2">
      <c r="B12" s="34">
        <f t="array" ref="B12:H12">Ngày_và_tuần+DATE(Năm_dương_lịch,8,1)-WEEKDAY(DATE(Năm_dương_lịch,8,1),(Đầu_tuần="Thứ Hai")+1)+29</f>
        <v>44066</v>
      </c>
      <c r="C12" s="34">
        <v>44067</v>
      </c>
      <c r="D12" s="34">
        <v>44068</v>
      </c>
      <c r="E12" s="34">
        <v>44069</v>
      </c>
      <c r="F12" s="34">
        <v>44070</v>
      </c>
      <c r="G12" s="34">
        <v>44071</v>
      </c>
      <c r="H12" s="34">
        <v>44072</v>
      </c>
    </row>
    <row r="13" spans="2:9" s="11" customFormat="1" ht="56.1" customHeight="1" x14ac:dyDescent="0.2">
      <c r="B13" s="23"/>
      <c r="C13" s="23"/>
      <c r="D13" s="23"/>
      <c r="E13" s="23"/>
      <c r="F13" s="23"/>
      <c r="G13" s="23"/>
      <c r="H13" s="23"/>
    </row>
    <row r="14" spans="2:9" s="8" customFormat="1" ht="24" customHeight="1" x14ac:dyDescent="0.2">
      <c r="B14" s="35">
        <f t="array" ref="B14:C14">Ngày_và_tuần+DATE(Năm_dương_lịch,8,1)-WEEKDAY(DATE(Năm_dương_lịch,8,1),(Đầu_tuần="Thứ Hai")+1)+36</f>
        <v>44073</v>
      </c>
      <c r="C14" s="35">
        <v>44074</v>
      </c>
      <c r="D14" s="50" t="s">
        <v>6</v>
      </c>
      <c r="E14" s="50"/>
      <c r="F14" s="50"/>
      <c r="G14" s="50"/>
      <c r="H14" s="51"/>
    </row>
    <row r="15" spans="2:9" s="11" customFormat="1" ht="56.1" customHeight="1" x14ac:dyDescent="0.2">
      <c r="B15" s="24"/>
      <c r="C15" s="24"/>
      <c r="D15" s="52"/>
      <c r="E15" s="52"/>
      <c r="F15" s="52"/>
      <c r="G15" s="52"/>
      <c r="H15" s="53"/>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Tự động xác định ngày trong tuần" sqref="C3:H3" xr:uid="{00000000-0002-0000-0700-000000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700-000001000000}"/>
    <dataValidation allowBlank="1" showInputMessage="1" showErrorMessage="1" prompt="Lịch tháng của Tháng Tám" sqref="A1" xr:uid="{00000000-0002-0000-0700-000002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700-000003000000}"/>
    <dataValidation allowBlank="1" showInputMessage="1" prompt="Nhập Ghi chú hàng tháng vào ô bên dưới" sqref="D14:H14" xr:uid="{00000000-0002-0000-0700-000004000000}"/>
    <dataValidation allowBlank="1" showInputMessage="1" prompt="Nhập Ghi chú hàng tháng vào ô này" sqref="D15:H15" xr:uid="{00000000-0002-0000-0700-000005000000}"/>
    <dataValidation allowBlank="1" showInputMessage="1" showErrorMessage="1" prompt="Hàng này &amp; các hàng 7, 9, 11, 13 &amp; 15 là các ô để nhập ghi chú hàng ngày liên quan đến ngày theo lịch trong ô ở trên." sqref="B5" xr:uid="{00000000-0002-0000-0700-000006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700-000007000000}"/>
  </dataValidations>
  <printOptions horizontalCentered="1"/>
  <pageMargins left="0.25" right="0.25" top="0.5" bottom="0.5" header="0.3" footer="0.3"/>
  <pageSetup paperSize="9" scale="85"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defaultColWidth="8.75" defaultRowHeight="14.25" x14ac:dyDescent="0.2"/>
  <cols>
    <col min="1" max="1" width="1.5" style="1" customWidth="1"/>
    <col min="2" max="8" width="20.625" style="1" customWidth="1"/>
    <col min="9" max="9" width="1.5" style="1" customWidth="1"/>
    <col min="10" max="10" width="8.5" style="1" customWidth="1"/>
    <col min="11" max="16384" width="8.75" style="1"/>
  </cols>
  <sheetData>
    <row r="1" spans="2:9" ht="9" customHeight="1" x14ac:dyDescent="0.2">
      <c r="I1" s="1" t="s">
        <v>1</v>
      </c>
    </row>
    <row r="2" spans="2:9" ht="96" customHeight="1" x14ac:dyDescent="0.2">
      <c r="B2" s="54" t="str">
        <f>"Tháng Chín "&amp;Năm_dương_lịch</f>
        <v>Tháng Chín 2020</v>
      </c>
      <c r="C2" s="54"/>
      <c r="D2" s="54"/>
      <c r="E2" s="2"/>
      <c r="F2" s="2"/>
      <c r="G2" s="2"/>
      <c r="H2" s="3"/>
    </row>
    <row r="3" spans="2:9" s="4" customFormat="1" ht="24" customHeight="1" x14ac:dyDescent="0.2">
      <c r="B3" s="15" t="str">
        <f>Đầu_tuần</f>
        <v>Chủ Nhật</v>
      </c>
      <c r="C3" s="16" t="str">
        <f t="shared" ref="C3:H3" si="0">TEXT(C4,"DDDD")</f>
        <v>Thứ Hai</v>
      </c>
      <c r="D3" s="16" t="str">
        <f t="shared" si="0"/>
        <v>Thứ Ba</v>
      </c>
      <c r="E3" s="16" t="str">
        <f t="shared" si="0"/>
        <v>Thứ Tư</v>
      </c>
      <c r="F3" s="16" t="str">
        <f t="shared" si="0"/>
        <v>Thứ Năm</v>
      </c>
      <c r="G3" s="16" t="str">
        <f t="shared" si="0"/>
        <v>Thứ Sáu</v>
      </c>
      <c r="H3" s="17" t="str">
        <f t="shared" si="0"/>
        <v>Thứ Bảy</v>
      </c>
    </row>
    <row r="4" spans="2:9" s="8" customFormat="1" ht="24" customHeight="1" x14ac:dyDescent="0.2">
      <c r="B4" s="32">
        <f t="array" ref="B4:H4">Ngày_và_tuần+DATE(Năm_dương_lịch,9,1)-WEEKDAY(DATE(Năm_dương_lịch,9,1),(Đầu_tuần="Thứ Hai")+1)+1</f>
        <v>44073</v>
      </c>
      <c r="C4" s="32">
        <v>44074</v>
      </c>
      <c r="D4" s="32">
        <v>44075</v>
      </c>
      <c r="E4" s="32">
        <v>44076</v>
      </c>
      <c r="F4" s="32">
        <v>44077</v>
      </c>
      <c r="G4" s="32">
        <v>44078</v>
      </c>
      <c r="H4" s="32">
        <v>44079</v>
      </c>
    </row>
    <row r="5" spans="2:9" s="11" customFormat="1" ht="56.1" customHeight="1" x14ac:dyDescent="0.2">
      <c r="B5" s="18"/>
      <c r="C5" s="18"/>
      <c r="D5" s="18"/>
      <c r="E5" s="18"/>
      <c r="F5" s="18"/>
      <c r="G5" s="18"/>
      <c r="H5" s="18"/>
    </row>
    <row r="6" spans="2:9" s="8" customFormat="1" ht="24" customHeight="1" x14ac:dyDescent="0.2">
      <c r="B6" s="33">
        <f t="array" ref="B6:H6">Ngày_và_tuần+DATE(Năm_dương_lịch,9,1)-WEEKDAY(DATE(Năm_dương_lịch,9,1),(Đầu_tuần="Thứ Hai")+1)+8</f>
        <v>44080</v>
      </c>
      <c r="C6" s="33">
        <v>44081</v>
      </c>
      <c r="D6" s="33">
        <v>44082</v>
      </c>
      <c r="E6" s="33">
        <v>44083</v>
      </c>
      <c r="F6" s="33">
        <v>44084</v>
      </c>
      <c r="G6" s="33">
        <v>44085</v>
      </c>
      <c r="H6" s="33">
        <v>44086</v>
      </c>
    </row>
    <row r="7" spans="2:9" s="11" customFormat="1" ht="56.1" customHeight="1" x14ac:dyDescent="0.2">
      <c r="B7" s="19"/>
      <c r="C7" s="19"/>
      <c r="D7" s="19"/>
      <c r="E7" s="19"/>
      <c r="F7" s="19"/>
      <c r="G7" s="19"/>
      <c r="H7" s="19"/>
    </row>
    <row r="8" spans="2:9" s="8" customFormat="1" ht="24" customHeight="1" x14ac:dyDescent="0.2">
      <c r="B8" s="32">
        <f t="array" ref="B8:H8">Ngày_và_tuần+DATE(Năm_dương_lịch,9,1)-WEEKDAY(DATE(Năm_dương_lịch,9,1),(Đầu_tuần="Thứ Hai")+1)+15</f>
        <v>44087</v>
      </c>
      <c r="C8" s="32">
        <v>44088</v>
      </c>
      <c r="D8" s="32">
        <v>44089</v>
      </c>
      <c r="E8" s="32">
        <v>44090</v>
      </c>
      <c r="F8" s="32">
        <v>44091</v>
      </c>
      <c r="G8" s="32">
        <v>44092</v>
      </c>
      <c r="H8" s="32">
        <v>44093</v>
      </c>
    </row>
    <row r="9" spans="2:9" s="11" customFormat="1" ht="56.1" customHeight="1" x14ac:dyDescent="0.2">
      <c r="B9" s="18"/>
      <c r="C9" s="18"/>
      <c r="D9" s="18"/>
      <c r="E9" s="18"/>
      <c r="F9" s="18"/>
      <c r="G9" s="18"/>
      <c r="H9" s="18"/>
    </row>
    <row r="10" spans="2:9" s="8" customFormat="1" ht="24" customHeight="1" x14ac:dyDescent="0.2">
      <c r="B10" s="33">
        <f t="array" ref="B10:H10">Ngày_và_tuần+DATE(Năm_dương_lịch,9,1)-WEEKDAY(DATE(Năm_dương_lịch,9,1),(Đầu_tuần="Thứ Hai")+1)+22</f>
        <v>44094</v>
      </c>
      <c r="C10" s="33">
        <v>44095</v>
      </c>
      <c r="D10" s="33">
        <v>44096</v>
      </c>
      <c r="E10" s="33">
        <v>44097</v>
      </c>
      <c r="F10" s="33">
        <v>44098</v>
      </c>
      <c r="G10" s="33">
        <v>44099</v>
      </c>
      <c r="H10" s="33">
        <v>44100</v>
      </c>
    </row>
    <row r="11" spans="2:9" s="11" customFormat="1" ht="56.1" customHeight="1" x14ac:dyDescent="0.2">
      <c r="B11" s="19"/>
      <c r="C11" s="19"/>
      <c r="D11" s="19"/>
      <c r="E11" s="19"/>
      <c r="F11" s="19"/>
      <c r="G11" s="19"/>
      <c r="H11" s="19"/>
    </row>
    <row r="12" spans="2:9" s="8" customFormat="1" ht="24" customHeight="1" x14ac:dyDescent="0.2">
      <c r="B12" s="32">
        <f t="array" ref="B12:H12">Ngày_và_tuần+DATE(Năm_dương_lịch,9,1)-WEEKDAY(DATE(Năm_dương_lịch,9,1),(Đầu_tuần="Thứ Hai")+1)+29</f>
        <v>44101</v>
      </c>
      <c r="C12" s="32">
        <v>44102</v>
      </c>
      <c r="D12" s="32">
        <v>44103</v>
      </c>
      <c r="E12" s="32">
        <v>44104</v>
      </c>
      <c r="F12" s="32">
        <v>44105</v>
      </c>
      <c r="G12" s="32">
        <v>44106</v>
      </c>
      <c r="H12" s="32">
        <v>44107</v>
      </c>
    </row>
    <row r="13" spans="2:9" s="11" customFormat="1" ht="56.1" customHeight="1" x14ac:dyDescent="0.2">
      <c r="B13" s="18"/>
      <c r="C13" s="18"/>
      <c r="D13" s="18"/>
      <c r="E13" s="18"/>
      <c r="F13" s="18"/>
      <c r="G13" s="18"/>
      <c r="H13" s="18"/>
    </row>
    <row r="14" spans="2:9" s="8" customFormat="1" ht="24" customHeight="1" x14ac:dyDescent="0.2">
      <c r="B14" s="33">
        <f t="array" ref="B14:C14">Ngày_và_tuần+DATE(Năm_dương_lịch,9,1)-WEEKDAY(DATE(Năm_dương_lịch,9,1),(Đầu_tuần="Thứ Hai")+1)+36</f>
        <v>44108</v>
      </c>
      <c r="C14" s="33">
        <v>44109</v>
      </c>
      <c r="D14" s="55" t="s">
        <v>6</v>
      </c>
      <c r="E14" s="55"/>
      <c r="F14" s="55"/>
      <c r="G14" s="55"/>
      <c r="H14" s="56"/>
    </row>
    <row r="15" spans="2:9" s="11" customFormat="1" ht="56.1" customHeight="1" x14ac:dyDescent="0.2">
      <c r="B15" s="19"/>
      <c r="C15" s="19"/>
      <c r="D15" s="57"/>
      <c r="E15" s="57"/>
      <c r="F15" s="57"/>
      <c r="G15" s="57"/>
      <c r="H15" s="58"/>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Tự động xác định ngày trong tuần" sqref="C3:H3" xr:uid="{00000000-0002-0000-0800-000000000000}"/>
    <dataValidation allowBlank="1" showInputMessage="1" showErrorMessage="1" prompt="Năm trong ô này được cập nhật tự động dựa trên năm đã nhập trong trang tính Tháng Một. Lịch dưới đây chứa ngày của tháng trước và tháng sau với bóng phông chữ nhạt hơn" sqref="B2:D2" xr:uid="{00000000-0002-0000-0800-000001000000}"/>
    <dataValidation allowBlank="1" showInputMessage="1" showErrorMessage="1" prompt="Lịch tháng của Tháng Chín" sqref="A1" xr:uid="{00000000-0002-0000-0800-000002000000}"/>
    <dataValidation allowBlank="1" showInputMessage="1" showErrorMessage="1" prompt="Hàng này &amp; các hàng 6, 8, 10, 12 &amp; 14 chứa các ngày trong tuần theo lịch. Nếu ô này không chứa số 1 thì đây là một ngày từ tháng trước. Nhập ghi chú vào ô D15." sqref="B4" xr:uid="{00000000-0002-0000-0800-000003000000}"/>
    <dataValidation allowBlank="1" showInputMessage="1" showErrorMessage="1" prompt="Hàng này &amp; các hàng 7, 9, 11, 13 &amp; 15 là các ô để nhập ghi chú hàng ngày liên quan đến ngày theo lịch trong ô ở trên." sqref="B5" xr:uid="{00000000-0002-0000-0800-000004000000}"/>
    <dataValidation allowBlank="1" showInputMessage="1" prompt="Nhập Ghi chú hàng tháng vào ô này" sqref="D15:H15" xr:uid="{00000000-0002-0000-0800-000005000000}"/>
    <dataValidation allowBlank="1" showInputMessage="1" prompt="Nhập Ghi chú hàng tháng vào ô bên dưới" sqref="D14:H14" xr:uid="{00000000-0002-0000-0800-000006000000}"/>
    <dataValidation allowBlank="1" showInputMessage="1" showErrorMessage="1" prompt="Hàng này chứa tên ngày trong tuần cho lịch này. Ô này chứa ngày đầu tuần. Để thay đổi ngày bắt đầu, hãy chọn ngày trong tuần mới vào ô L5 trong trang tính Tháng Một." sqref="B3" xr:uid="{00000000-0002-0000-0800-000007000000}"/>
  </dataValidations>
  <printOptions horizontalCentered="1"/>
  <pageMargins left="0.25" right="0.25" top="0.5" bottom="0.5" header="0.3" footer="0.3"/>
  <pageSetup paperSize="9" scale="85"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3.xml><?xml version="1.0" encoding="utf-8"?>
<ds:datastoreItem xmlns:ds="http://schemas.openxmlformats.org/officeDocument/2006/customXml" ds:itemID="{A6B20271-DBF4-4EBA-824D-0E74CCAA174D}">
  <ds:schemaRef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 ds:uri="http://purl.org/dc/terms/"/>
    <ds:schemaRef ds:uri="16c05727-aa75-4e4a-9b5f-8a80a1165891"/>
    <ds:schemaRef ds:uri="71af3243-3dd4-4a8d-8c0d-dd76da1f02a5"/>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Trang tính</vt:lpstr>
      </vt:variant>
      <vt:variant>
        <vt:i4>12</vt:i4>
      </vt:variant>
      <vt:variant>
        <vt:lpstr>Phạm vi Có tên</vt:lpstr>
      </vt:variant>
      <vt:variant>
        <vt:i4>39</vt:i4>
      </vt:variant>
    </vt:vector>
  </HeadingPairs>
  <TitlesOfParts>
    <vt:vector size="51" baseType="lpstr">
      <vt:lpstr>Tháng Giêng</vt:lpstr>
      <vt:lpstr>Tháng Hai</vt:lpstr>
      <vt:lpstr>Tháng Ba</vt:lpstr>
      <vt:lpstr>Tháng Tư</vt:lpstr>
      <vt:lpstr>Tháng Năm</vt:lpstr>
      <vt:lpstr>Tháng Sáu</vt:lpstr>
      <vt:lpstr>Tháng Bảy</vt:lpstr>
      <vt:lpstr>Tháng Tám</vt:lpstr>
      <vt:lpstr>Tháng Chín</vt:lpstr>
      <vt:lpstr>Tháng Mười</vt:lpstr>
      <vt:lpstr>Tháng Mười Một</vt:lpstr>
      <vt:lpstr>Tháng Mười Hai</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Đầu_tuần</vt:lpstr>
      <vt:lpstr>Năm_dương_lịch</vt:lpstr>
      <vt:lpstr>RowTitleRegion1..K3</vt:lpstr>
      <vt:lpstr>'Tháng Ba'!Vùng_In</vt:lpstr>
      <vt:lpstr>'Tháng Bảy'!Vùng_In</vt:lpstr>
      <vt:lpstr>'Tháng Chín'!Vùng_In</vt:lpstr>
      <vt:lpstr>'Tháng Giêng'!Vùng_In</vt:lpstr>
      <vt:lpstr>'Tháng Hai'!Vùng_In</vt:lpstr>
      <vt:lpstr>'Tháng Mười'!Vùng_In</vt:lpstr>
      <vt:lpstr>'Tháng Mười Hai'!Vùng_In</vt:lpstr>
      <vt:lpstr>'Tháng Mười Một'!Vùng_In</vt:lpstr>
      <vt:lpstr>'Tháng Năm'!Vùng_In</vt:lpstr>
      <vt:lpstr>'Tháng Sáu'!Vùng_In</vt:lpstr>
      <vt:lpstr>'Tháng Tám'!Vùng_In</vt:lpstr>
      <vt:lpstr>'Tháng Tư'!Vùng_In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2020-02-19T13:05:04Z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