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6" documentId="13_ncr:1_{0CB1181D-C4D4-48EF-8806-6296F4697470}" xr6:coauthVersionLast="43" xr6:coauthVersionMax="43" xr10:uidLastSave="{739FFA82-1AEA-4CE8-8EA3-CB5BA282FE7D}"/>
  <bookViews>
    <workbookView xWindow="-120" yWindow="-120" windowWidth="28920" windowHeight="16110" xr2:uid="{00000000-000D-0000-FFFF-FFFF00000000}"/>
  </bookViews>
  <sheets>
    <sheet name="Bảng kế hoạch ngân sách ngày lễ" sheetId="1" r:id="rId1"/>
  </sheets>
  <definedNames>
    <definedName name="_xlnm._FilterDatabase" localSheetId="0" hidden="1">'Bảng kế hoạch ngân sách ngày lễ'!$I$10:$L$10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E22" i="1"/>
  <c r="E23" i="1"/>
  <c r="E24" i="1"/>
  <c r="E25" i="1"/>
  <c r="E26" i="1"/>
  <c r="E27" i="1"/>
  <c r="E14" i="1"/>
  <c r="E13" i="1"/>
  <c r="E12" i="1"/>
  <c r="E15" i="1"/>
  <c r="E16" i="1"/>
  <c r="E17" i="1"/>
  <c r="E18" i="1" l="1"/>
  <c r="K4" i="1"/>
  <c r="K7" i="1" s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L33" i="1"/>
  <c r="K36" i="1"/>
  <c r="J36" i="1"/>
  <c r="K29" i="1"/>
  <c r="D28" i="1"/>
  <c r="C28" i="1"/>
  <c r="D18" i="1"/>
  <c r="C18" i="1"/>
  <c r="L16" i="1" l="1"/>
  <c r="L29" i="1"/>
  <c r="E37" i="1"/>
  <c r="L36" i="1"/>
  <c r="E28" i="1"/>
</calcChain>
</file>

<file path=xl/sharedStrings.xml><?xml version="1.0" encoding="utf-8"?>
<sst xmlns="http://schemas.openxmlformats.org/spreadsheetml/2006/main" count="70" uniqueCount="39">
  <si>
    <t>Quà tặng</t>
  </si>
  <si>
    <t>Nội dung</t>
  </si>
  <si>
    <t>Gia đình</t>
  </si>
  <si>
    <t>Bạn bè</t>
  </si>
  <si>
    <t>Đồng nghiệp</t>
  </si>
  <si>
    <t>Giáo viên, bảo mẫu, người giữ trẻ, v.v.</t>
  </si>
  <si>
    <t>Quyên góp từ thiện</t>
  </si>
  <si>
    <t>Khác (nhấn phím tab ở cột cuối của hàng này để thêm hàng)</t>
  </si>
  <si>
    <t>Tổng</t>
  </si>
  <si>
    <t>Gói bọc</t>
  </si>
  <si>
    <t>Giấy gói quà</t>
  </si>
  <si>
    <t>Thẻ ghi nhãn</t>
  </si>
  <si>
    <t>Vật dụng (ruy băng, băng dính, v.v.)</t>
  </si>
  <si>
    <t>Hộp</t>
  </si>
  <si>
    <t>Bưu phí</t>
  </si>
  <si>
    <t>Đi lại</t>
  </si>
  <si>
    <t>Vé máy bay</t>
  </si>
  <si>
    <t>Chỗ ở</t>
  </si>
  <si>
    <t>Đi lại</t>
  </si>
  <si>
    <t>Ngân sách</t>
  </si>
  <si>
    <t>Thực tế</t>
  </si>
  <si>
    <t>Chênh lệch</t>
  </si>
  <si>
    <t>NGÂN SÁCH CHO NGÀY LỄ</t>
  </si>
  <si>
    <t>SỐ TIỀN TIÊU THỰC TẾ</t>
  </si>
  <si>
    <t>CHÊNH LỆCH (quá/dưới ngân sách)</t>
  </si>
  <si>
    <t>Ăn uống trong ngày lễ</t>
  </si>
  <si>
    <t>Tạp phẩm</t>
  </si>
  <si>
    <t>Rượu cúng</t>
  </si>
  <si>
    <t>Đồ trang trí</t>
  </si>
  <si>
    <t>Giải trí</t>
  </si>
  <si>
    <t>Trợ giúp tổ chức tiệc (người pha chế, đơn vị phục vụ ăn uống, nhân công dọn dẹp, v.v.)</t>
  </si>
  <si>
    <t>Đồ ăn, nước uống</t>
  </si>
  <si>
    <t>Trang phục</t>
  </si>
  <si>
    <t>Vé</t>
  </si>
  <si>
    <t>Ăn tối bên ngoài</t>
  </si>
  <si>
    <t>Chi phí khác</t>
  </si>
  <si>
    <t>Ảnh chụp ngày lễ</t>
  </si>
  <si>
    <t xml:space="preserve">Xăng dầu </t>
  </si>
  <si>
    <t>Bảng lập kế hoạch 
ngân sách ngày lễ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</si>
</sst>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₫&quot;;[Red]\-#,##0.0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164" formatCode="_(* #,##0_);_(* \(#,##0\);_(* &quot;-&quot;_);_(@_)"/>
    <numFmt numFmtId="165" formatCode="_(* #,##0.00_);_(* \(#,##0.00\);_(* &quot;-&quot;??_);_(@_)"/>
    <numFmt numFmtId="166" formatCode="#,##0.00\ &quot;₫&quot;"/>
  </numFmts>
  <fonts count="35" x14ac:knownFonts="1">
    <font>
      <sz val="10"/>
      <name val="Calibri"/>
      <family val="2"/>
    </font>
    <font>
      <sz val="8"/>
      <color theme="1"/>
      <name val="Arial"/>
      <family val="2"/>
    </font>
    <font>
      <sz val="10"/>
      <color indexed="63"/>
      <name val="Arial"/>
      <family val="2"/>
      <scheme val="minor"/>
    </font>
    <font>
      <b/>
      <sz val="10"/>
      <color indexed="63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6"/>
      <name val="Times New Roman"/>
      <family val="1"/>
      <scheme val="major"/>
    </font>
    <font>
      <b/>
      <sz val="20"/>
      <color theme="5"/>
      <name val="Arial"/>
      <family val="2"/>
      <scheme val="minor"/>
    </font>
    <font>
      <sz val="10"/>
      <color theme="9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5"/>
      <name val="Calibri"/>
      <family val="2"/>
    </font>
    <font>
      <b/>
      <sz val="48"/>
      <color theme="5"/>
      <name val="Calibri"/>
      <family val="2"/>
    </font>
    <font>
      <b/>
      <sz val="18"/>
      <color theme="4" tint="-0.499984740745262"/>
      <name val="Calibri"/>
      <family val="2"/>
    </font>
    <font>
      <b/>
      <sz val="10"/>
      <color theme="4" tint="-0.24994659260841701"/>
      <name val="Calibri"/>
      <family val="2"/>
    </font>
    <font>
      <b/>
      <sz val="12"/>
      <color theme="4" tint="-0.499984740745262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60"/>
      <color theme="4" tint="-0.499984740745262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11" fillId="2" borderId="0">
      <alignment horizontal="left" vertical="center"/>
    </xf>
    <xf numFmtId="166" fontId="15" fillId="0" borderId="0">
      <alignment horizontal="right"/>
    </xf>
    <xf numFmtId="0" fontId="15" fillId="0" borderId="0">
      <alignment horizontal="left"/>
    </xf>
    <xf numFmtId="0" fontId="12" fillId="0" borderId="0">
      <alignment horizontal="center" vertical="center"/>
    </xf>
    <xf numFmtId="0" fontId="13" fillId="0" borderId="0">
      <alignment horizontal="left" vertical="center"/>
    </xf>
    <xf numFmtId="0" fontId="14" fillId="5" borderId="0">
      <alignment vertical="center"/>
    </xf>
    <xf numFmtId="166" fontId="14" fillId="6" borderId="0">
      <alignment horizontal="right" vertical="center"/>
    </xf>
    <xf numFmtId="0" fontId="11" fillId="2" borderId="0">
      <alignment horizontal="right" vertical="center"/>
    </xf>
    <xf numFmtId="166" fontId="16" fillId="8" borderId="0">
      <alignment horizontal="right"/>
    </xf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32" fillId="12" borderId="0" applyNumberFormat="0" applyBorder="0" applyAlignment="0" applyProtection="0"/>
    <xf numFmtId="0" fontId="30" fillId="13" borderId="8" applyNumberFormat="0" applyAlignment="0" applyProtection="0"/>
    <xf numFmtId="0" fontId="31" fillId="14" borderId="9" applyNumberFormat="0" applyAlignment="0" applyProtection="0"/>
    <xf numFmtId="0" fontId="29" fillId="14" borderId="8" applyNumberFormat="0" applyAlignment="0" applyProtection="0"/>
    <xf numFmtId="0" fontId="33" fillId="0" borderId="10" applyNumberFormat="0" applyFill="0" applyAlignment="0" applyProtection="0"/>
    <xf numFmtId="0" fontId="24" fillId="15" borderId="11" applyNumberFormat="0" applyAlignment="0" applyProtection="0"/>
    <xf numFmtId="0" fontId="28" fillId="0" borderId="0" applyNumberFormat="0" applyFill="0" applyBorder="0" applyAlignment="0" applyProtection="0"/>
    <xf numFmtId="0" fontId="17" fillId="16" borderId="12" applyNumberFormat="0" applyFont="0" applyAlignment="0" applyProtection="0"/>
    <xf numFmtId="0" fontId="27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6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</cellStyleXfs>
  <cellXfs count="45">
    <xf numFmtId="0" fontId="0" fillId="0" borderId="0" xfId="0"/>
    <xf numFmtId="0" fontId="13" fillId="3" borderId="0" xfId="5" applyFill="1">
      <alignment horizontal="left" vertical="center"/>
    </xf>
    <xf numFmtId="0" fontId="13" fillId="4" borderId="0" xfId="5" applyFill="1">
      <alignment horizontal="left" vertical="center"/>
    </xf>
    <xf numFmtId="0" fontId="13" fillId="7" borderId="0" xfId="5" applyFill="1">
      <alignment horizontal="left" vertical="center"/>
    </xf>
    <xf numFmtId="0" fontId="14" fillId="5" borderId="0" xfId="6">
      <alignment vertical="center"/>
    </xf>
    <xf numFmtId="0" fontId="0" fillId="5" borderId="0" xfId="0" applyFill="1"/>
    <xf numFmtId="0" fontId="13" fillId="5" borderId="0" xfId="5" applyFill="1">
      <alignment horizontal="left" vertical="center"/>
    </xf>
    <xf numFmtId="0" fontId="2" fillId="5" borderId="0" xfId="0" applyFont="1" applyFill="1" applyAlignment="1">
      <alignment horizontal="left"/>
    </xf>
    <xf numFmtId="0" fontId="6" fillId="5" borderId="0" xfId="0" applyFont="1" applyFill="1" applyAlignment="1">
      <alignment vertical="center"/>
    </xf>
    <xf numFmtId="166" fontId="14" fillId="5" borderId="0" xfId="7" applyFill="1">
      <alignment horizontal="right" vertical="center"/>
    </xf>
    <xf numFmtId="0" fontId="2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shrinkToFit="1"/>
    </xf>
    <xf numFmtId="0" fontId="4" fillId="5" borderId="0" xfId="0" applyFont="1" applyFill="1" applyAlignment="1">
      <alignment horizontal="left" vertical="center"/>
    </xf>
    <xf numFmtId="0" fontId="15" fillId="5" borderId="0" xfId="3" applyFill="1">
      <alignment horizontal="left"/>
    </xf>
    <xf numFmtId="166" fontId="15" fillId="5" borderId="0" xfId="2" applyFill="1">
      <alignment horizontal="right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/>
    <xf numFmtId="0" fontId="4" fillId="5" borderId="0" xfId="0" applyFont="1" applyFill="1" applyAlignment="1">
      <alignment vertical="center"/>
    </xf>
    <xf numFmtId="0" fontId="11" fillId="5" borderId="0" xfId="1" applyFill="1">
      <alignment horizontal="left" vertical="center"/>
    </xf>
    <xf numFmtId="0" fontId="0" fillId="5" borderId="1" xfId="0" applyFill="1" applyBorder="1"/>
    <xf numFmtId="0" fontId="11" fillId="2" borderId="2" xfId="1" applyBorder="1">
      <alignment horizontal="left" vertical="center"/>
    </xf>
    <xf numFmtId="0" fontId="11" fillId="2" borderId="2" xfId="8" applyBorder="1">
      <alignment horizontal="right" vertical="center"/>
    </xf>
    <xf numFmtId="0" fontId="11" fillId="2" borderId="3" xfId="8" applyBorder="1">
      <alignment horizontal="right" vertical="center"/>
    </xf>
    <xf numFmtId="0" fontId="0" fillId="5" borderId="2" xfId="0" applyFill="1" applyBorder="1"/>
    <xf numFmtId="0" fontId="0" fillId="5" borderId="4" xfId="0" applyFill="1" applyBorder="1"/>
    <xf numFmtId="0" fontId="13" fillId="9" borderId="0" xfId="5" applyFill="1">
      <alignment horizontal="left" vertical="center"/>
    </xf>
    <xf numFmtId="0" fontId="3" fillId="5" borderId="0" xfId="0" applyFont="1" applyFill="1" applyAlignment="1">
      <alignment horizontal="left" vertical="center"/>
    </xf>
    <xf numFmtId="0" fontId="15" fillId="5" borderId="0" xfId="2" applyNumberFormat="1" applyFill="1">
      <alignment horizontal="right"/>
    </xf>
    <xf numFmtId="0" fontId="11" fillId="5" borderId="1" xfId="1" applyFill="1" applyBorder="1">
      <alignment horizontal="left" vertical="center"/>
    </xf>
    <xf numFmtId="0" fontId="4" fillId="5" borderId="0" xfId="0" applyFont="1" applyFill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 wrapText="1"/>
    </xf>
    <xf numFmtId="0" fontId="12" fillId="5" borderId="0" xfId="4" applyFill="1">
      <alignment horizontal="center" vertical="center"/>
    </xf>
    <xf numFmtId="0" fontId="5" fillId="5" borderId="0" xfId="0" applyFont="1" applyFill="1" applyAlignment="1">
      <alignment vertical="center"/>
    </xf>
    <xf numFmtId="166" fontId="4" fillId="5" borderId="0" xfId="0" applyNumberFormat="1" applyFont="1" applyFill="1"/>
    <xf numFmtId="166" fontId="4" fillId="5" borderId="0" xfId="0" applyNumberFormat="1" applyFont="1" applyFill="1" applyAlignment="1">
      <alignment horizontal="right" vertical="center"/>
    </xf>
    <xf numFmtId="166" fontId="4" fillId="5" borderId="2" xfId="0" applyNumberFormat="1" applyFont="1" applyFill="1" applyBorder="1"/>
    <xf numFmtId="166" fontId="4" fillId="5" borderId="2" xfId="0" applyNumberFormat="1" applyFont="1" applyFill="1" applyBorder="1" applyAlignment="1">
      <alignment horizontal="right" vertical="center"/>
    </xf>
    <xf numFmtId="0" fontId="12" fillId="5" borderId="0" xfId="4" applyFill="1">
      <alignment horizontal="center" vertical="center"/>
    </xf>
    <xf numFmtId="0" fontId="34" fillId="5" borderId="0" xfId="5" applyFont="1" applyFill="1" applyAlignment="1">
      <alignment horizontal="left" vertical="center" wrapText="1"/>
    </xf>
    <xf numFmtId="0" fontId="34" fillId="5" borderId="0" xfId="5" applyFont="1" applyFill="1">
      <alignment horizontal="left" vertical="center"/>
    </xf>
    <xf numFmtId="8" fontId="9" fillId="5" borderId="0" xfId="0" applyNumberFormat="1" applyFont="1" applyFill="1" applyAlignment="1">
      <alignment horizontal="right"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ình thường" xfId="0" builtinId="0" customBuiltin="1"/>
    <cellStyle name="Bình thường 2" xfId="1" xr:uid="{00000000-0005-0000-0000-000001000000}"/>
    <cellStyle name="Bình thường 2 2" xfId="8" xr:uid="{00000000-0005-0000-0000-000002000000}"/>
    <cellStyle name="Dấu phẩy" xfId="10" builtinId="3" customBuiltin="1"/>
    <cellStyle name="Dấu phẩy [0]" xfId="11" builtinId="6" customBuiltin="1"/>
    <cellStyle name="Đầu đề 1" xfId="16" builtinId="16" customBuiltin="1"/>
    <cellStyle name="Đầu đề 2" xfId="17" builtinId="17" customBuiltin="1"/>
    <cellStyle name="Đầu đề 3" xfId="18" builtinId="18" customBuiltin="1"/>
    <cellStyle name="Đầu đề 4" xfId="19" builtinId="19" customBuiltin="1"/>
    <cellStyle name="Đầu ra" xfId="24" builtinId="21" customBuiltin="1"/>
    <cellStyle name="Đầu vào" xfId="23" builtinId="20" customBuiltin="1"/>
    <cellStyle name="Ghi chú" xfId="29" builtinId="10" customBuiltin="1"/>
    <cellStyle name="Kiểm tra Ô" xfId="27" builtinId="23" customBuiltin="1"/>
    <cellStyle name="Ô được Nối kết" xfId="26" builtinId="24" customBuiltin="1"/>
    <cellStyle name="Phần trăm" xfId="14" builtinId="5" customBuiltin="1"/>
    <cellStyle name="Tiền tệ" xfId="12" builtinId="4" customBuiltin="1"/>
    <cellStyle name="Tiền tệ [0]" xfId="13" builtinId="7" customBuiltin="1"/>
    <cellStyle name="Tiêu đề" xfId="15" builtinId="15" customBuiltin="1"/>
    <cellStyle name="Tính toán" xfId="25" builtinId="22" customBuiltin="1"/>
    <cellStyle name="Tổng" xfId="31" builtinId="25" customBuiltin="1"/>
    <cellStyle name="tổng số" xfId="3" xr:uid="{00000000-0005-0000-0000-000009000000}"/>
    <cellStyle name="tổng tiền tệ" xfId="2" xr:uid="{00000000-0005-0000-0000-000006000000}"/>
    <cellStyle name="tổng tiền tệ 2" xfId="7" xr:uid="{00000000-0005-0000-0000-000007000000}"/>
    <cellStyle name="tổng tiền tệ 2 2" xfId="9" xr:uid="{00000000-0005-0000-0000-000008000000}"/>
    <cellStyle name="Tốt" xfId="20" builtinId="26" customBuiltin="1"/>
    <cellStyle name="Thông thường 3" xfId="4" xr:uid="{00000000-0005-0000-0000-000003000000}"/>
    <cellStyle name="Thông thường 4" xfId="5" xr:uid="{00000000-0005-0000-0000-000004000000}"/>
    <cellStyle name="Thông thường 5" xfId="6" xr:uid="{00000000-0005-0000-0000-000005000000}"/>
    <cellStyle name="Trung lập" xfId="22" builtinId="28" customBuiltin="1"/>
    <cellStyle name="Văn bản Cảnh báo" xfId="28" builtinId="11" customBuiltin="1"/>
    <cellStyle name="Văn bản Giải thích" xfId="30" builtinId="53" customBuiltin="1"/>
    <cellStyle name="Xấu" xfId="21" builtinId="27" customBuiltin="1"/>
  </cellStyles>
  <dxfs count="73">
    <dxf>
      <font>
        <color theme="5"/>
      </font>
    </dxf>
    <dxf>
      <font>
        <color theme="5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#,##0.00\ &quot;₫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numFmt numFmtId="166" formatCode="#,##0.00\ &quot;₫&quot;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Quà_tặng" displayName="Quà_tặng" ref="B11:E18" totalsRowCount="1" headerRowDxfId="72" dataDxfId="70" totalsRowDxfId="69" headerRowBorderDxfId="71">
  <autoFilter ref="B11:E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ội dung" totalsRowLabel="Tổng" dataDxfId="68" totalsRowDxfId="67"/>
    <tableColumn id="2" xr3:uid="{00000000-0010-0000-0000-000002000000}" name="Ngân sách" totalsRowFunction="sum" dataDxfId="19" totalsRowDxfId="66"/>
    <tableColumn id="3" xr3:uid="{00000000-0010-0000-0000-000003000000}" name="Thực tế" totalsRowFunction="sum" dataDxfId="18" totalsRowDxfId="65"/>
    <tableColumn id="4" xr3:uid="{00000000-0010-0000-0000-000004000000}" name="Chênh lệch" totalsRowFunction="sum" dataDxfId="17" totalsRowDxfId="64">
      <calculatedColumnFormula>Quà_tặng[[#This Row],[Ngân sách]]-Quà_tặng[[#This Row],[Thực tế]]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Gói_bọc" displayName="Gói_bọc" ref="B21:E28" totalsRowCount="1" headerRowDxfId="63" dataDxfId="61" totalsRowDxfId="60" headerRowBorderDxfId="62">
  <autoFilter ref="B21:E2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Nội dung" totalsRowLabel="Tổng" dataDxfId="59" totalsRowDxfId="58"/>
    <tableColumn id="2" xr3:uid="{00000000-0010-0000-0100-000002000000}" name="Ngân sách" totalsRowFunction="sum" dataDxfId="16" totalsRowDxfId="57"/>
    <tableColumn id="3" xr3:uid="{00000000-0010-0000-0100-000003000000}" name="Thực tế" totalsRowFunction="sum" dataDxfId="15" totalsRowDxfId="56"/>
    <tableColumn id="4" xr3:uid="{00000000-0010-0000-0100-000004000000}" name="Chênh lệch" totalsRowFunction="sum" dataDxfId="14" totalsRowDxfId="55">
      <calculatedColumnFormula>Gói_bọc[[#This Row],[Ngân sách]]-Gói_bọc[[#This Row],[Thực tế]]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Giải_trí" displayName="Giải_trí" ref="I21:L29" totalsRowCount="1" headerRowDxfId="54" dataDxfId="52" totalsRowDxfId="51" headerRowBorderDxfId="53">
  <autoFilter ref="I21:L2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Nội dung" totalsRowLabel="Tổng" dataDxfId="50" totalsRowDxfId="49"/>
    <tableColumn id="2" xr3:uid="{00000000-0010-0000-0200-000002000000}" name="Ngân sách" totalsRowFunction="sum" dataDxfId="13" totalsRowDxfId="48"/>
    <tableColumn id="3" xr3:uid="{00000000-0010-0000-0200-000003000000}" name="Thực tế" totalsRowFunction="sum" dataDxfId="12" totalsRowDxfId="47"/>
    <tableColumn id="4" xr3:uid="{00000000-0010-0000-0200-000004000000}" name="Chênh lệch" totalsRowFunction="sum" dataDxfId="11" totalsRowDxfId="46">
      <calculatedColumnFormula>Giải_trí[[#This Row],[Ngân sách]]-Giải_trí[[#This Row],[Thực tế]]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Khác" displayName="Khác" ref="I32:L36" totalsRowCount="1" headerRowDxfId="45" dataDxfId="43" totalsRowDxfId="42" headerRowBorderDxfId="44">
  <autoFilter ref="I32:L3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Nội dung" totalsRowLabel="Tổng" dataDxfId="41" totalsRowDxfId="40"/>
    <tableColumn id="2" xr3:uid="{00000000-0010-0000-0300-000002000000}" name="Ngân sách" totalsRowFunction="sum" dataDxfId="10" totalsRowDxfId="39"/>
    <tableColumn id="3" xr3:uid="{00000000-0010-0000-0300-000003000000}" name="Thực tế" totalsRowFunction="sum" dataDxfId="9" totalsRowDxfId="38"/>
    <tableColumn id="4" xr3:uid="{00000000-0010-0000-0300-000004000000}" name="Chênh lệch" totalsRowFunction="sum" dataDxfId="8" totalsRowDxfId="37">
      <calculatedColumnFormula>Khác[[#This Row],[Ngân sách]]-Khác[[#This Row],[Thực tế]]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Đi_lại" displayName="Đi_lại" ref="B32:E37" totalsRowCount="1" headerRowDxfId="36" dataDxfId="34" totalsRowDxfId="33" headerRowBorderDxfId="35">
  <autoFilter ref="B32:E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Nội dung" totalsRowLabel="Tổng" dataDxfId="32" totalsRowDxfId="31"/>
    <tableColumn id="2" xr3:uid="{00000000-0010-0000-0400-000002000000}" name="Ngân sách" totalsRowFunction="sum" dataDxfId="7" totalsRowDxfId="30"/>
    <tableColumn id="3" xr3:uid="{00000000-0010-0000-0400-000003000000}" name="Thực tế" totalsRowFunction="sum" dataDxfId="6" totalsRowDxfId="29"/>
    <tableColumn id="4" xr3:uid="{00000000-0010-0000-0400-000004000000}" name="Chênh lệch" totalsRowFunction="sum" dataDxfId="5" totalsRowDxfId="28">
      <calculatedColumnFormula>Đi_lại[[#This Row],[Ngân sách]]-Đi_lại[[#This Row],[Thực tế]]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Ăn_uống" displayName="Ăn_uống" ref="I11:L16" totalsRowCount="1" headerRowDxfId="27" dataDxfId="25" totalsRowDxfId="24" headerRowBorderDxfId="26">
  <autoFilter ref="I11:L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Nội dung" totalsRowLabel="Tổng" totalsRowDxfId="23"/>
    <tableColumn id="2" xr3:uid="{00000000-0010-0000-0500-000002000000}" name="Ngân sách" totalsRowFunction="sum" dataDxfId="4" totalsRowDxfId="22"/>
    <tableColumn id="3" xr3:uid="{00000000-0010-0000-0500-000003000000}" name="Thực tế" totalsRowFunction="sum" dataDxfId="3" totalsRowDxfId="21"/>
    <tableColumn id="4" xr3:uid="{00000000-0010-0000-0500-000004000000}" name="Chênh lệch" totalsRowFunction="sum" dataDxfId="2" totalsRowDxfId="20">
      <calculatedColumnFormula>Ăn_uống[[#This Row],[Ngân sách]]-Ăn_uống[[#This Row],[Thực tế]]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42"/>
  <sheetViews>
    <sheetView showGridLines="0" tabSelected="1" zoomScale="85" zoomScaleNormal="85" workbookViewId="0"/>
  </sheetViews>
  <sheetFormatPr defaultColWidth="9.28515625" defaultRowHeight="12.75" x14ac:dyDescent="0.2"/>
  <cols>
    <col min="1" max="1" width="10.28515625" style="5" customWidth="1"/>
    <col min="2" max="2" width="67.28515625" style="5" customWidth="1"/>
    <col min="3" max="3" width="22.140625" style="5" customWidth="1"/>
    <col min="4" max="4" width="12.85546875" style="5" customWidth="1"/>
    <col min="5" max="5" width="15.42578125" style="5" customWidth="1"/>
    <col min="6" max="6" width="5.140625" style="5" customWidth="1"/>
    <col min="7" max="7" width="1.42578125" style="5" customWidth="1"/>
    <col min="8" max="8" width="5.140625" style="5" customWidth="1"/>
    <col min="9" max="9" width="67.28515625" style="5" customWidth="1"/>
    <col min="10" max="10" width="22.140625" style="5" customWidth="1"/>
    <col min="11" max="11" width="15.28515625" style="5" customWidth="1"/>
    <col min="12" max="12" width="15.42578125" style="5" customWidth="1"/>
    <col min="13" max="13" width="3.85546875" style="5" customWidth="1"/>
    <col min="14" max="16384" width="9.28515625" style="5"/>
  </cols>
  <sheetData>
    <row r="1" spans="1:17" ht="40.5" customHeight="1" x14ac:dyDescent="0.2"/>
    <row r="2" spans="1:17" ht="21.75" customHeight="1" x14ac:dyDescent="0.2">
      <c r="B2" s="42" t="s">
        <v>38</v>
      </c>
      <c r="C2" s="43"/>
      <c r="D2" s="43"/>
      <c r="E2" s="43"/>
      <c r="F2" s="6"/>
      <c r="G2" s="28"/>
      <c r="Q2" s="4"/>
    </row>
    <row r="3" spans="1:17" ht="15.75" customHeight="1" x14ac:dyDescent="0.2">
      <c r="B3" s="43"/>
      <c r="C3" s="43"/>
      <c r="D3" s="43"/>
      <c r="E3" s="43"/>
      <c r="F3" s="6"/>
      <c r="G3" s="28"/>
    </row>
    <row r="4" spans="1:17" ht="25.5" customHeight="1" x14ac:dyDescent="0.2">
      <c r="A4" s="7"/>
      <c r="B4" s="43"/>
      <c r="C4" s="43"/>
      <c r="D4" s="43"/>
      <c r="E4" s="43"/>
      <c r="F4" s="6"/>
      <c r="G4" s="2"/>
      <c r="H4" s="8"/>
      <c r="I4" s="4" t="s">
        <v>22</v>
      </c>
      <c r="K4" s="9">
        <f>SUM(Quà_tặng[Ngân sách],Gói_bọc[Ngân sách],(Đi_lại[Ngân sách],(Ăn_uống[Ngân sách],(Giải_trí[Ngân sách],Khác[Ngân sách]))))</f>
        <v>750</v>
      </c>
    </row>
    <row r="5" spans="1:17" ht="30" customHeight="1" x14ac:dyDescent="0.2">
      <c r="A5" s="10"/>
      <c r="B5" s="43"/>
      <c r="C5" s="43"/>
      <c r="D5" s="43"/>
      <c r="E5" s="43"/>
      <c r="F5" s="6"/>
      <c r="G5" s="1"/>
      <c r="H5" s="11"/>
      <c r="I5" s="4" t="s">
        <v>23</v>
      </c>
      <c r="K5" s="9">
        <f>SUM((Quà_tặng[Thực tế],(Gói_bọc[Thực tế],(Đi_lại[Thực tế],(Ăn_uống[Thực tế],(Giải_trí[Thực tế],(Khác[Thực tế])))))))</f>
        <v>820</v>
      </c>
    </row>
    <row r="6" spans="1:17" ht="21" customHeight="1" thickBot="1" x14ac:dyDescent="0.25">
      <c r="A6" s="10"/>
      <c r="B6" s="43"/>
      <c r="C6" s="43"/>
      <c r="D6" s="43"/>
      <c r="E6" s="43"/>
      <c r="F6" s="6"/>
      <c r="G6" s="1"/>
      <c r="I6" s="27"/>
      <c r="J6" s="27"/>
      <c r="K6" s="27"/>
      <c r="L6" s="27"/>
    </row>
    <row r="7" spans="1:17" ht="29.25" customHeight="1" thickTop="1" x14ac:dyDescent="0.2">
      <c r="A7" s="10"/>
      <c r="B7" s="43"/>
      <c r="C7" s="43"/>
      <c r="D7" s="43"/>
      <c r="E7" s="43"/>
      <c r="F7" s="6"/>
      <c r="G7" s="2"/>
      <c r="H7" s="11"/>
      <c r="I7" s="4" t="s">
        <v>24</v>
      </c>
      <c r="K7" s="44">
        <f>SUM(K4-K5)</f>
        <v>-70</v>
      </c>
    </row>
    <row r="8" spans="1:17" ht="36.75" customHeight="1" x14ac:dyDescent="0.2">
      <c r="A8" s="10"/>
      <c r="B8" s="43"/>
      <c r="C8" s="43"/>
      <c r="D8" s="43"/>
      <c r="E8" s="43"/>
      <c r="F8" s="6"/>
      <c r="G8" s="3"/>
      <c r="H8" s="11"/>
    </row>
    <row r="9" spans="1:17" ht="40.5" customHeight="1" x14ac:dyDescent="0.2">
      <c r="A9" s="10"/>
      <c r="B9" s="12"/>
      <c r="C9" s="12"/>
      <c r="D9" s="12"/>
      <c r="E9" s="29"/>
      <c r="F9" s="29"/>
      <c r="G9" s="29"/>
      <c r="H9" s="11"/>
    </row>
    <row r="10" spans="1:17" ht="39.75" customHeight="1" x14ac:dyDescent="0.2">
      <c r="A10" s="10"/>
      <c r="B10" s="41" t="s">
        <v>0</v>
      </c>
      <c r="C10" s="41"/>
      <c r="D10" s="41"/>
      <c r="E10" s="41"/>
      <c r="F10" s="13"/>
      <c r="G10" s="13"/>
      <c r="H10" s="11"/>
      <c r="I10" s="41" t="s">
        <v>25</v>
      </c>
      <c r="J10" s="41"/>
      <c r="K10" s="41"/>
      <c r="L10" s="41"/>
    </row>
    <row r="11" spans="1:17" ht="21.75" customHeight="1" thickBot="1" x14ac:dyDescent="0.25">
      <c r="A11" s="10"/>
      <c r="B11" s="23" t="s">
        <v>1</v>
      </c>
      <c r="C11" s="24" t="s">
        <v>19</v>
      </c>
      <c r="D11" s="24" t="s">
        <v>20</v>
      </c>
      <c r="E11" s="25" t="s">
        <v>21</v>
      </c>
      <c r="F11" s="31"/>
      <c r="G11" s="21"/>
      <c r="H11" s="11"/>
      <c r="I11" s="23" t="s">
        <v>1</v>
      </c>
      <c r="J11" s="24" t="s">
        <v>19</v>
      </c>
      <c r="K11" s="24" t="s">
        <v>20</v>
      </c>
      <c r="L11" s="24" t="s">
        <v>21</v>
      </c>
    </row>
    <row r="12" spans="1:17" ht="15.75" customHeight="1" x14ac:dyDescent="0.2">
      <c r="A12" s="10"/>
      <c r="B12" s="14" t="s">
        <v>2</v>
      </c>
      <c r="C12" s="37">
        <v>500</v>
      </c>
      <c r="D12" s="37">
        <v>495</v>
      </c>
      <c r="E12" s="38">
        <f>Quà_tặng[[#This Row],[Ngân sách]]-Quà_tặng[[#This Row],[Thực tế]]</f>
        <v>5</v>
      </c>
      <c r="F12" s="32"/>
      <c r="G12" s="32"/>
      <c r="H12" s="11"/>
      <c r="I12" s="14" t="s">
        <v>26</v>
      </c>
      <c r="J12" s="37"/>
      <c r="K12" s="37"/>
      <c r="L12" s="38">
        <f>Ăn_uống[[#This Row],[Ngân sách]]-Ăn_uống[[#This Row],[Thực tế]]</f>
        <v>0</v>
      </c>
    </row>
    <row r="13" spans="1:17" ht="15.75" customHeight="1" x14ac:dyDescent="0.2">
      <c r="A13" s="10"/>
      <c r="B13" s="14" t="s">
        <v>3</v>
      </c>
      <c r="C13" s="37">
        <v>250</v>
      </c>
      <c r="D13" s="37">
        <v>325</v>
      </c>
      <c r="E13" s="38">
        <f>Quà_tặng[[#This Row],[Ngân sách]]-Quà_tặng[[#This Row],[Thực tế]]</f>
        <v>-75</v>
      </c>
      <c r="F13" s="32"/>
      <c r="G13" s="32"/>
      <c r="H13" s="33"/>
      <c r="I13" s="14" t="s">
        <v>27</v>
      </c>
      <c r="J13" s="37"/>
      <c r="K13" s="37"/>
      <c r="L13" s="38">
        <f>Ăn_uống[[#This Row],[Ngân sách]]-Ăn_uống[[#This Row],[Thực tế]]</f>
        <v>0</v>
      </c>
    </row>
    <row r="14" spans="1:17" ht="15.75" customHeight="1" x14ac:dyDescent="0.2">
      <c r="A14" s="10"/>
      <c r="B14" s="14" t="s">
        <v>4</v>
      </c>
      <c r="C14" s="37"/>
      <c r="D14" s="37"/>
      <c r="E14" s="38">
        <f>Quà_tặng[[#This Row],[Ngân sách]]-Quà_tặng[[#This Row],[Thực tế]]</f>
        <v>0</v>
      </c>
      <c r="F14" s="32"/>
      <c r="G14" s="32"/>
      <c r="H14" s="34"/>
      <c r="I14" s="14" t="s">
        <v>28</v>
      </c>
      <c r="J14" s="37"/>
      <c r="K14" s="37"/>
      <c r="L14" s="38">
        <f>Ăn_uống[[#This Row],[Ngân sách]]-Ăn_uống[[#This Row],[Thực tế]]</f>
        <v>0</v>
      </c>
    </row>
    <row r="15" spans="1:17" ht="15.75" customHeight="1" thickBot="1" x14ac:dyDescent="0.25">
      <c r="A15" s="10"/>
      <c r="B15" s="14" t="s">
        <v>5</v>
      </c>
      <c r="C15" s="37"/>
      <c r="D15" s="37"/>
      <c r="E15" s="38">
        <f>Quà_tặng[[#This Row],[Ngân sách]]-Quà_tặng[[#This Row],[Thực tế]]</f>
        <v>0</v>
      </c>
      <c r="F15" s="32"/>
      <c r="G15" s="32"/>
      <c r="H15" s="15"/>
      <c r="I15" s="26" t="s">
        <v>7</v>
      </c>
      <c r="J15" s="39"/>
      <c r="K15" s="39"/>
      <c r="L15" s="40">
        <f>Ăn_uống[[#This Row],[Ngân sách]]-Ăn_uống[[#This Row],[Thực tế]]</f>
        <v>0</v>
      </c>
    </row>
    <row r="16" spans="1:17" ht="15.75" customHeight="1" x14ac:dyDescent="0.2">
      <c r="A16" s="10"/>
      <c r="B16" s="14" t="s">
        <v>6</v>
      </c>
      <c r="C16" s="37"/>
      <c r="D16" s="37"/>
      <c r="E16" s="38">
        <f>Quà_tặng[[#This Row],[Ngân sách]]-Quà_tặng[[#This Row],[Thực tế]]</f>
        <v>0</v>
      </c>
      <c r="F16" s="32"/>
      <c r="G16" s="32"/>
      <c r="H16" s="15"/>
      <c r="I16" s="16" t="s">
        <v>8</v>
      </c>
      <c r="J16" s="17">
        <f>SUBTOTAL(109,Ăn_uống[Ngân sách])</f>
        <v>0</v>
      </c>
      <c r="K16" s="17">
        <f>SUBTOTAL(109,Ăn_uống[Thực tế])</f>
        <v>0</v>
      </c>
      <c r="L16" s="17">
        <f>SUBTOTAL(109,Ăn_uống[Chênh lệch])</f>
        <v>0</v>
      </c>
    </row>
    <row r="17" spans="1:13" ht="15.75" customHeight="1" thickBot="1" x14ac:dyDescent="0.25">
      <c r="A17" s="10"/>
      <c r="B17" s="26" t="s">
        <v>7</v>
      </c>
      <c r="C17" s="39"/>
      <c r="D17" s="39"/>
      <c r="E17" s="40">
        <f>Quà_tặng[[#This Row],[Ngân sách]]-Quà_tặng[[#This Row],[Thực tế]]</f>
        <v>0</v>
      </c>
      <c r="F17" s="32"/>
      <c r="G17" s="32"/>
      <c r="H17" s="15"/>
    </row>
    <row r="18" spans="1:13" s="19" customFormat="1" ht="15.75" customHeight="1" x14ac:dyDescent="0.2">
      <c r="A18" s="18"/>
      <c r="B18" s="16" t="s">
        <v>8</v>
      </c>
      <c r="C18" s="17">
        <f>SUBTOTAL(109,Quà_tặng[Ngân sách])</f>
        <v>750</v>
      </c>
      <c r="D18" s="17">
        <f>SUBTOTAL(109,Quà_tặng[Thực tế])</f>
        <v>820</v>
      </c>
      <c r="E18" s="17">
        <f>SUBTOTAL(109,Quà_tặng[Chênh lệch])</f>
        <v>-70</v>
      </c>
      <c r="F18" s="30"/>
      <c r="G18" s="30"/>
      <c r="H18" s="18"/>
    </row>
    <row r="19" spans="1:13" ht="26.25" customHeight="1" x14ac:dyDescent="0.2">
      <c r="A19" s="10"/>
      <c r="B19" s="20"/>
      <c r="C19" s="20"/>
      <c r="D19" s="20"/>
      <c r="E19" s="20"/>
      <c r="F19" s="15"/>
      <c r="G19" s="15"/>
      <c r="H19" s="15"/>
    </row>
    <row r="20" spans="1:13" ht="39.75" customHeight="1" x14ac:dyDescent="0.2">
      <c r="A20" s="10"/>
      <c r="B20" s="41" t="s">
        <v>9</v>
      </c>
      <c r="C20" s="41"/>
      <c r="D20" s="41"/>
      <c r="E20" s="41"/>
      <c r="F20" s="35"/>
      <c r="G20" s="35"/>
      <c r="H20" s="15"/>
      <c r="I20" s="41" t="s">
        <v>29</v>
      </c>
      <c r="J20" s="41"/>
      <c r="K20" s="41"/>
      <c r="L20" s="41"/>
    </row>
    <row r="21" spans="1:13" ht="21.75" customHeight="1" thickBot="1" x14ac:dyDescent="0.25">
      <c r="A21" s="21"/>
      <c r="B21" s="23" t="s">
        <v>1</v>
      </c>
      <c r="C21" s="24" t="s">
        <v>19</v>
      </c>
      <c r="D21" s="24" t="s">
        <v>20</v>
      </c>
      <c r="E21" s="25" t="s">
        <v>21</v>
      </c>
      <c r="F21" s="31"/>
      <c r="G21" s="21"/>
      <c r="H21" s="36"/>
      <c r="I21" s="23" t="s">
        <v>1</v>
      </c>
      <c r="J21" s="24" t="s">
        <v>19</v>
      </c>
      <c r="K21" s="24" t="s">
        <v>20</v>
      </c>
      <c r="L21" s="25" t="s">
        <v>21</v>
      </c>
      <c r="M21" s="22"/>
    </row>
    <row r="22" spans="1:13" ht="15.75" customHeight="1" x14ac:dyDescent="0.2">
      <c r="A22" s="10"/>
      <c r="B22" s="14" t="s">
        <v>10</v>
      </c>
      <c r="C22" s="37"/>
      <c r="D22" s="37"/>
      <c r="E22" s="38">
        <f>Gói_bọc[[#This Row],[Ngân sách]]-Gói_bọc[[#This Row],[Thực tế]]</f>
        <v>0</v>
      </c>
      <c r="F22" s="32"/>
      <c r="G22" s="32"/>
      <c r="H22" s="15"/>
      <c r="I22" s="5" t="s">
        <v>30</v>
      </c>
      <c r="J22" s="37"/>
      <c r="K22" s="37"/>
      <c r="L22" s="38">
        <f>Giải_trí[[#This Row],[Ngân sách]]-Giải_trí[[#This Row],[Thực tế]]</f>
        <v>0</v>
      </c>
    </row>
    <row r="23" spans="1:13" ht="15.75" customHeight="1" x14ac:dyDescent="0.2">
      <c r="A23" s="10"/>
      <c r="B23" s="14" t="s">
        <v>11</v>
      </c>
      <c r="C23" s="37"/>
      <c r="D23" s="37"/>
      <c r="E23" s="38">
        <f>Gói_bọc[[#This Row],[Ngân sách]]-Gói_bọc[[#This Row],[Thực tế]]</f>
        <v>0</v>
      </c>
      <c r="F23" s="32"/>
      <c r="G23" s="32"/>
      <c r="H23" s="15"/>
      <c r="I23" s="14" t="s">
        <v>28</v>
      </c>
      <c r="J23" s="37"/>
      <c r="K23" s="37"/>
      <c r="L23" s="38">
        <f>Giải_trí[[#This Row],[Ngân sách]]-Giải_trí[[#This Row],[Thực tế]]</f>
        <v>0</v>
      </c>
    </row>
    <row r="24" spans="1:13" ht="15.75" customHeight="1" x14ac:dyDescent="0.2">
      <c r="A24" s="10"/>
      <c r="B24" s="14" t="s">
        <v>12</v>
      </c>
      <c r="C24" s="37"/>
      <c r="D24" s="37"/>
      <c r="E24" s="38">
        <f>Gói_bọc[[#This Row],[Ngân sách]]-Gói_bọc[[#This Row],[Thực tế]]</f>
        <v>0</v>
      </c>
      <c r="F24" s="32"/>
      <c r="G24" s="32"/>
      <c r="H24" s="15"/>
      <c r="I24" s="14" t="s">
        <v>31</v>
      </c>
      <c r="J24" s="37"/>
      <c r="K24" s="37"/>
      <c r="L24" s="38">
        <f>Giải_trí[[#This Row],[Ngân sách]]-Giải_trí[[#This Row],[Thực tế]]</f>
        <v>0</v>
      </c>
    </row>
    <row r="25" spans="1:13" ht="15.75" customHeight="1" x14ac:dyDescent="0.2">
      <c r="A25" s="10"/>
      <c r="B25" s="14" t="s">
        <v>13</v>
      </c>
      <c r="C25" s="37"/>
      <c r="D25" s="37"/>
      <c r="E25" s="38">
        <f>Gói_bọc[[#This Row],[Ngân sách]]-Gói_bọc[[#This Row],[Thực tế]]</f>
        <v>0</v>
      </c>
      <c r="F25" s="32"/>
      <c r="G25" s="32"/>
      <c r="H25" s="15"/>
      <c r="I25" s="14" t="s">
        <v>32</v>
      </c>
      <c r="J25" s="37"/>
      <c r="K25" s="37"/>
      <c r="L25" s="38">
        <f>Giải_trí[[#This Row],[Ngân sách]]-Giải_trí[[#This Row],[Thực tế]]</f>
        <v>0</v>
      </c>
    </row>
    <row r="26" spans="1:13" ht="15.75" customHeight="1" x14ac:dyDescent="0.2">
      <c r="A26" s="10"/>
      <c r="B26" s="14" t="s">
        <v>14</v>
      </c>
      <c r="C26" s="37"/>
      <c r="D26" s="37"/>
      <c r="E26" s="38">
        <f>Gói_bọc[[#This Row],[Ngân sách]]-Gói_bọc[[#This Row],[Thực tế]]</f>
        <v>0</v>
      </c>
      <c r="F26" s="32"/>
      <c r="G26" s="32"/>
      <c r="H26" s="15"/>
      <c r="I26" s="14" t="s">
        <v>33</v>
      </c>
      <c r="J26" s="37"/>
      <c r="K26" s="37"/>
      <c r="L26" s="38">
        <f>Giải_trí[[#This Row],[Ngân sách]]-Giải_trí[[#This Row],[Thực tế]]</f>
        <v>0</v>
      </c>
    </row>
    <row r="27" spans="1:13" ht="15.75" customHeight="1" thickBot="1" x14ac:dyDescent="0.25">
      <c r="A27" s="10"/>
      <c r="B27" s="26" t="s">
        <v>7</v>
      </c>
      <c r="C27" s="39"/>
      <c r="D27" s="39"/>
      <c r="E27" s="40">
        <f>Gói_bọc[[#This Row],[Ngân sách]]-Gói_bọc[[#This Row],[Thực tế]]</f>
        <v>0</v>
      </c>
      <c r="F27" s="32"/>
      <c r="G27" s="32"/>
      <c r="H27" s="15"/>
      <c r="I27" s="14" t="s">
        <v>34</v>
      </c>
      <c r="J27" s="37"/>
      <c r="K27" s="37"/>
      <c r="L27" s="38">
        <f>Giải_trí[[#This Row],[Ngân sách]]-Giải_trí[[#This Row],[Thực tế]]</f>
        <v>0</v>
      </c>
    </row>
    <row r="28" spans="1:13" ht="15.75" customHeight="1" thickBot="1" x14ac:dyDescent="0.25">
      <c r="A28" s="10"/>
      <c r="B28" s="16" t="s">
        <v>8</v>
      </c>
      <c r="C28" s="17">
        <f>SUBTOTAL(109,Gói_bọc[Ngân sách])</f>
        <v>0</v>
      </c>
      <c r="D28" s="17">
        <f>SUBTOTAL(109,Gói_bọc[Thực tế])</f>
        <v>0</v>
      </c>
      <c r="E28" s="17">
        <f>SUBTOTAL(109,Gói_bọc[Chênh lệch])</f>
        <v>0</v>
      </c>
      <c r="F28" s="30"/>
      <c r="G28" s="30"/>
      <c r="H28" s="15"/>
      <c r="I28" s="26" t="s">
        <v>7</v>
      </c>
      <c r="J28" s="39"/>
      <c r="K28" s="39"/>
      <c r="L28" s="40">
        <f>Giải_trí[[#This Row],[Ngân sách]]-Giải_trí[[#This Row],[Thực tế]]</f>
        <v>0</v>
      </c>
    </row>
    <row r="29" spans="1:13" ht="15.75" customHeight="1" x14ac:dyDescent="0.2">
      <c r="A29" s="10"/>
      <c r="B29" s="20"/>
      <c r="C29" s="20"/>
      <c r="D29" s="20"/>
      <c r="E29" s="20"/>
      <c r="F29" s="15"/>
      <c r="G29" s="15"/>
      <c r="H29" s="15"/>
      <c r="I29" s="16" t="s">
        <v>8</v>
      </c>
      <c r="J29" s="17">
        <f>SUBTOTAL(109,Giải_trí[Ngân sách])</f>
        <v>0</v>
      </c>
      <c r="K29" s="17">
        <f>SUBTOTAL(109,Giải_trí[Thực tế])</f>
        <v>0</v>
      </c>
      <c r="L29" s="17">
        <f>SUBTOTAL(109,Giải_trí[Chênh lệch])</f>
        <v>0</v>
      </c>
    </row>
    <row r="30" spans="1:13" ht="26.25" customHeight="1" x14ac:dyDescent="0.2">
      <c r="A30" s="10"/>
      <c r="B30" s="15"/>
      <c r="C30" s="15"/>
      <c r="D30" s="15"/>
      <c r="E30" s="15"/>
      <c r="F30" s="15"/>
      <c r="G30" s="15"/>
      <c r="H30" s="15"/>
      <c r="I30" s="16"/>
      <c r="J30" s="30"/>
      <c r="K30" s="30"/>
      <c r="L30" s="30"/>
    </row>
    <row r="31" spans="1:13" ht="39.75" customHeight="1" x14ac:dyDescent="0.2">
      <c r="A31" s="10"/>
      <c r="B31" s="41" t="s">
        <v>15</v>
      </c>
      <c r="C31" s="41"/>
      <c r="D31" s="41"/>
      <c r="E31" s="41"/>
      <c r="F31" s="35"/>
      <c r="G31" s="35"/>
      <c r="H31" s="15"/>
      <c r="I31" s="41" t="s">
        <v>35</v>
      </c>
      <c r="J31" s="41"/>
      <c r="K31" s="41"/>
      <c r="L31" s="41"/>
    </row>
    <row r="32" spans="1:13" ht="21.75" customHeight="1" thickBot="1" x14ac:dyDescent="0.25">
      <c r="A32" s="10"/>
      <c r="B32" s="23" t="s">
        <v>1</v>
      </c>
      <c r="C32" s="24" t="s">
        <v>19</v>
      </c>
      <c r="D32" s="24" t="s">
        <v>20</v>
      </c>
      <c r="E32" s="25" t="s">
        <v>21</v>
      </c>
      <c r="F32" s="31"/>
      <c r="G32" s="21"/>
      <c r="H32" s="15"/>
      <c r="I32" s="23" t="s">
        <v>1</v>
      </c>
      <c r="J32" s="24" t="s">
        <v>19</v>
      </c>
      <c r="K32" s="24" t="s">
        <v>20</v>
      </c>
      <c r="L32" s="25" t="s">
        <v>21</v>
      </c>
      <c r="M32" s="22"/>
    </row>
    <row r="33" spans="1:12" ht="15.75" customHeight="1" x14ac:dyDescent="0.2">
      <c r="A33" s="10"/>
      <c r="B33" s="14" t="s">
        <v>16</v>
      </c>
      <c r="C33" s="37"/>
      <c r="D33" s="37"/>
      <c r="E33" s="38">
        <f>Đi_lại[[#This Row],[Ngân sách]]-Đi_lại[[#This Row],[Thực tế]]</f>
        <v>0</v>
      </c>
      <c r="F33" s="32"/>
      <c r="G33" s="32"/>
      <c r="H33" s="15"/>
      <c r="I33" s="14" t="s">
        <v>36</v>
      </c>
      <c r="J33" s="37"/>
      <c r="K33" s="37"/>
      <c r="L33" s="38">
        <f>Khác[[#This Row],[Ngân sách]]-Khác[[#This Row],[Thực tế]]</f>
        <v>0</v>
      </c>
    </row>
    <row r="34" spans="1:12" ht="15.75" customHeight="1" x14ac:dyDescent="0.2">
      <c r="A34" s="10"/>
      <c r="B34" s="14" t="s">
        <v>17</v>
      </c>
      <c r="C34" s="37"/>
      <c r="D34" s="37"/>
      <c r="E34" s="38">
        <f>Đi_lại[[#This Row],[Ngân sách]]-Đi_lại[[#This Row],[Thực tế]]</f>
        <v>0</v>
      </c>
      <c r="F34" s="32"/>
      <c r="G34" s="32"/>
      <c r="H34" s="15"/>
      <c r="I34" s="14" t="s">
        <v>37</v>
      </c>
      <c r="J34" s="37"/>
      <c r="K34" s="37"/>
      <c r="L34" s="38">
        <f>Khác[[#This Row],[Ngân sách]]-Khác[[#This Row],[Thực tế]]</f>
        <v>0</v>
      </c>
    </row>
    <row r="35" spans="1:12" ht="15.75" customHeight="1" thickBot="1" x14ac:dyDescent="0.25">
      <c r="A35" s="10"/>
      <c r="B35" s="14" t="s">
        <v>18</v>
      </c>
      <c r="C35" s="37"/>
      <c r="D35" s="37"/>
      <c r="E35" s="38">
        <f>Đi_lại[[#This Row],[Ngân sách]]-Đi_lại[[#This Row],[Thực tế]]</f>
        <v>0</v>
      </c>
      <c r="F35" s="32"/>
      <c r="G35" s="32"/>
      <c r="H35" s="15"/>
      <c r="I35" s="26" t="s">
        <v>7</v>
      </c>
      <c r="J35" s="39"/>
      <c r="K35" s="39"/>
      <c r="L35" s="40">
        <f>Khác[[#This Row],[Ngân sách]]-Khác[[#This Row],[Thực tế]]</f>
        <v>0</v>
      </c>
    </row>
    <row r="36" spans="1:12" ht="15.75" customHeight="1" thickBot="1" x14ac:dyDescent="0.25">
      <c r="A36" s="10"/>
      <c r="B36" s="26" t="s">
        <v>7</v>
      </c>
      <c r="C36" s="39"/>
      <c r="D36" s="39"/>
      <c r="E36" s="40">
        <f>Đi_lại[[#This Row],[Ngân sách]]-Đi_lại[[#This Row],[Thực tế]]</f>
        <v>0</v>
      </c>
      <c r="F36" s="32"/>
      <c r="G36" s="32"/>
      <c r="H36" s="15"/>
      <c r="I36" s="16" t="s">
        <v>8</v>
      </c>
      <c r="J36" s="17">
        <f>SUBTOTAL(109,Khác[Ngân sách])</f>
        <v>0</v>
      </c>
      <c r="K36" s="17">
        <f>SUBTOTAL(109,Khác[Thực tế])</f>
        <v>0</v>
      </c>
      <c r="L36" s="17">
        <f>SUBTOTAL(109,Khác[Chênh lệch])</f>
        <v>0</v>
      </c>
    </row>
    <row r="37" spans="1:12" ht="15.75" customHeight="1" x14ac:dyDescent="0.2">
      <c r="A37" s="10"/>
      <c r="B37" s="16" t="s">
        <v>8</v>
      </c>
      <c r="C37" s="17">
        <f>SUBTOTAL(109,Đi_lại[Ngân sách])</f>
        <v>0</v>
      </c>
      <c r="D37" s="17">
        <f>SUBTOTAL(109,Đi_lại[Thực tế])</f>
        <v>0</v>
      </c>
      <c r="E37" s="17">
        <f>SUBTOTAL(109,Đi_lại[Chênh lệch])</f>
        <v>0</v>
      </c>
      <c r="F37" s="30"/>
      <c r="G37" s="30"/>
      <c r="H37" s="15"/>
    </row>
    <row r="38" spans="1:12" x14ac:dyDescent="0.2">
      <c r="A38" s="10"/>
      <c r="H38" s="15"/>
    </row>
    <row r="39" spans="1:12" x14ac:dyDescent="0.2">
      <c r="A39" s="10"/>
      <c r="H39" s="15"/>
    </row>
    <row r="40" spans="1:12" x14ac:dyDescent="0.2">
      <c r="A40" s="10"/>
      <c r="H40" s="15"/>
    </row>
    <row r="41" spans="1:12" x14ac:dyDescent="0.2">
      <c r="H41" s="10"/>
    </row>
    <row r="42" spans="1:12" x14ac:dyDescent="0.2">
      <c r="H42" s="10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1" type="noConversion"/>
  <conditionalFormatting sqref="L12:L16">
    <cfRule type="iconSet" priority="11">
      <iconSet iconSet="3Symbols2">
        <cfvo type="percent" val="0"/>
        <cfvo type="percent" val="33"/>
        <cfvo type="percent" val="67"/>
      </iconSet>
    </cfRule>
    <cfRule type="iconSet" priority="24">
      <iconSet iconSet="3Signs">
        <cfvo type="percent" val="0"/>
        <cfvo type="num" val="-20"/>
        <cfvo type="num" val="0"/>
      </iconSet>
    </cfRule>
  </conditionalFormatting>
  <conditionalFormatting sqref="E12:E18 E22:E28 E33:E37 L22:L29 L33:L36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E18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22:E2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L22:L29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E33:E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0" priority="1" operator="greaterThan">
      <formula>SUM(K4-K5)</formula>
    </cfRule>
  </conditionalFormatting>
  <pageMargins left="0.5" right="0.5" top="0.5" bottom="0.5" header="0.5" footer="0.5"/>
  <pageSetup paperSize="9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Bảng kế hoạch ngân sách ngày lễ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2017-12-27T06:43:55Z</dcterms:created>
  <dcterms:modified xsi:type="dcterms:W3CDTF">2019-06-05T10:52:28Z</dcterms:modified>
</cp:coreProperties>
</file>