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425"/>
  </bookViews>
  <sheets>
    <sheet name="Phân tích Khả năng sinh lợi" sheetId="5" r:id="rId1"/>
    <sheet name="Biểu đồ Chỉ số đo Tóm tắt" sheetId="6" r:id="rId2"/>
  </sheets>
  <definedNames>
    <definedName name="CompanyName">'Phân tích Khả năng sinh lợi'!$D$3</definedName>
    <definedName name="DateVal">#REF!</definedName>
    <definedName name="ReportDate">'Phân tích Khả năng sinh lợi'!$B$3</definedName>
  </definedNames>
  <calcPr calcId="152511"/>
</workbook>
</file>

<file path=xl/calcChain.xml><?xml version="1.0" encoding="utf-8"?>
<calcChain xmlns="http://schemas.openxmlformats.org/spreadsheetml/2006/main">
  <c r="C27" i="5" l="1"/>
  <c r="D27" i="5"/>
  <c r="C19" i="5"/>
  <c r="C20" i="5"/>
  <c r="C29" i="5"/>
  <c r="C36" i="5"/>
  <c r="C10" i="5"/>
  <c r="D10" i="5"/>
  <c r="E10" i="5"/>
  <c r="R3" i="6"/>
  <c r="B3" i="6"/>
  <c r="F8" i="5"/>
  <c r="F9" i="5"/>
  <c r="F7" i="5"/>
  <c r="E19" i="5"/>
  <c r="E20" i="5"/>
  <c r="D19" i="5"/>
  <c r="D20" i="5"/>
  <c r="E27" i="5"/>
  <c r="F26" i="5"/>
  <c r="F25" i="5"/>
  <c r="F24" i="5"/>
  <c r="F18" i="5"/>
  <c r="F17" i="5"/>
  <c r="F13" i="5"/>
  <c r="F10" i="5"/>
  <c r="C35" i="5"/>
  <c r="F27" i="5"/>
  <c r="F19" i="5"/>
  <c r="F20" i="5"/>
  <c r="E34" i="5"/>
  <c r="D34" i="5"/>
  <c r="C34" i="5"/>
  <c r="E33" i="5"/>
  <c r="D33" i="5"/>
  <c r="C33" i="5"/>
  <c r="E14" i="5"/>
  <c r="E35" i="5"/>
  <c r="D35" i="5"/>
  <c r="F29" i="5"/>
  <c r="D14" i="5"/>
  <c r="C14" i="5"/>
  <c r="F14" i="5"/>
  <c r="D29" i="5"/>
  <c r="D36" i="5"/>
  <c r="E29" i="5"/>
  <c r="E36" i="5"/>
  <c r="E21" i="5"/>
  <c r="D21" i="5"/>
  <c r="C30" i="5"/>
  <c r="E30" i="5"/>
  <c r="D30" i="5"/>
  <c r="C21" i="5"/>
  <c r="F21" i="5"/>
  <c r="F30" i="5"/>
</calcChain>
</file>

<file path=xl/sharedStrings.xml><?xml version="1.0" encoding="utf-8"?>
<sst xmlns="http://schemas.openxmlformats.org/spreadsheetml/2006/main" count="48" uniqueCount="36">
  <si>
    <t xml:space="preserve"> </t>
  </si>
  <si>
    <t xml:space="preserve">  </t>
  </si>
  <si>
    <t xml:space="preserve">   </t>
  </si>
  <si>
    <t xml:space="preserve">    </t>
  </si>
  <si>
    <t>Phân tích Khả năng sinh lợi của Khách hàng</t>
  </si>
  <si>
    <t>20 THÁNG 1 NĂM 2013</t>
  </si>
  <si>
    <t>TÊN CÔNG TY</t>
  </si>
  <si>
    <t>Hoạt động của Khách hàng</t>
  </si>
  <si>
    <t>Khách hàng 1</t>
  </si>
  <si>
    <t>Khách hàng 2</t>
  </si>
  <si>
    <t>Khách hàng 3</t>
  </si>
  <si>
    <t>Tổng quan</t>
  </si>
  <si>
    <t>Doanh thu theo Phân khúc</t>
  </si>
  <si>
    <t>Trọng số</t>
  </si>
  <si>
    <t>Chi phí Bán hàng</t>
  </si>
  <si>
    <t>Chi phí Hỗ trợ và Dịch vụ Đang thực hiện</t>
  </si>
  <si>
    <t>Chi phí Khách hàng Trực tiếp Khác</t>
  </si>
  <si>
    <t>Tổng Chi phí Bán hàng</t>
  </si>
  <si>
    <t>Lãi Gộp</t>
  </si>
  <si>
    <t>Các chi phí Khác</t>
  </si>
  <si>
    <t>Khách hàng Có được</t>
  </si>
  <si>
    <t>Tiếp thị Khách hàng</t>
  </si>
  <si>
    <t>Khách hàng Chấm dứt Giao dịch</t>
  </si>
  <si>
    <t>Tổng các Chi phí Khách hàng Khác</t>
  </si>
  <si>
    <t>Lợi nhuận Khách hàng theo Phân khúc</t>
  </si>
  <si>
    <t>Chỉ số đo lường Tóm lược</t>
  </si>
  <si>
    <t>Chi phí Trung bình trên mỗi Khách hàng Có được</t>
  </si>
  <si>
    <t>Chi phí Trung bình trên mỗi Khách hàng đã Chấm dứt giao dịch</t>
  </si>
  <si>
    <t>Chi phí Tiếp thị Trung bình trên mỗi Khách hàng Hiện tại</t>
  </si>
  <si>
    <t>Lãi hoặc Lỗ Trung bình trên mỗi Khách hàng</t>
  </si>
  <si>
    <t>Chỉ số đo lường Tóm lược theo Khách hàng</t>
  </si>
  <si>
    <t>Số lượng Khách hàng Hiện tại—Đầu Kỳ</t>
  </si>
  <si>
    <t>Số lượng Khách hàng Tăng thêm</t>
  </si>
  <si>
    <t>Số lượng Khách hàng Bị mất/Chấm dứt giao dịch</t>
  </si>
  <si>
    <t>Số lượng Khách hàng Hiện tại—Cuối Kỳ</t>
  </si>
  <si>
    <t>Phân tích Khả năng sinh lợi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</si>
</sst>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164" formatCode="m/d/yy"/>
    <numFmt numFmtId="165" formatCode="0.0%"/>
    <numFmt numFmtId="166" formatCode="mmmm\ d\,\ yyyy"/>
    <numFmt numFmtId="167" formatCode="0.0%_)"/>
    <numFmt numFmtId="168" formatCode="#,##0.00\ [$₫-42A];[Red]\-#,##0.00\ [$₫-42A]"/>
    <numFmt numFmtId="169" formatCode="#,##0\ [$₫-42A];[Red]#,##0\ [$₫-42A]"/>
    <numFmt numFmtId="170" formatCode="#,##0\ [$₫-42A];[Red]\-#,##0\ [$₫-42A]"/>
  </numFmts>
  <fonts count="21" x14ac:knownFonts="1">
    <font>
      <sz val="10"/>
      <color theme="1"/>
      <name val="Century Gothic"/>
      <family val="2"/>
      <scheme val="minor"/>
    </font>
    <font>
      <sz val="20"/>
      <color theme="3"/>
      <name val="Century Gothic"/>
      <family val="2"/>
      <scheme val="major"/>
    </font>
    <font>
      <sz val="11"/>
      <color theme="3" tint="0.39991454817346722"/>
      <name val="Century Gothic"/>
      <family val="2"/>
      <scheme val="major"/>
    </font>
    <font>
      <sz val="14"/>
      <color theme="3"/>
      <name val="Century Gothic"/>
      <family val="2"/>
      <scheme val="major"/>
    </font>
    <font>
      <sz val="12"/>
      <color theme="3"/>
      <name val="Century Gothic"/>
      <family val="2"/>
      <scheme val="major"/>
    </font>
    <font>
      <sz val="10"/>
      <color theme="1"/>
      <name val="Times New Roman"/>
      <family val="1"/>
    </font>
    <font>
      <sz val="10"/>
      <name val="Times New Roman"/>
      <family val="1"/>
    </font>
    <font>
      <sz val="20"/>
      <color theme="3"/>
      <name val="Times New Roman"/>
      <family val="1"/>
    </font>
    <font>
      <b/>
      <sz val="10"/>
      <name val="Times New Roman"/>
      <family val="1"/>
    </font>
    <font>
      <sz val="11"/>
      <color theme="3" tint="0.39991454817346722"/>
      <name val="Times New Roman"/>
      <family val="1"/>
    </font>
    <font>
      <sz val="14"/>
      <color theme="3"/>
      <name val="Times New Roman"/>
      <family val="1"/>
    </font>
    <font>
      <sz val="14"/>
      <color theme="1"/>
      <name val="Times New Roman"/>
      <family val="1"/>
    </font>
    <font>
      <sz val="10"/>
      <color theme="3"/>
      <name val="Times New Roman"/>
      <family val="1"/>
    </font>
    <font>
      <sz val="10"/>
      <color theme="5"/>
      <name val="Times New Roman"/>
      <family val="1"/>
    </font>
    <font>
      <sz val="10"/>
      <color theme="4"/>
      <name val="Times New Roman"/>
      <family val="1"/>
    </font>
    <font>
      <sz val="12"/>
      <color theme="3"/>
      <name val="Times New Roman"/>
      <family val="1"/>
    </font>
    <font>
      <sz val="12"/>
      <color theme="1"/>
      <name val="Times New Roman"/>
      <family val="1"/>
    </font>
    <font>
      <b/>
      <sz val="10"/>
      <color theme="3"/>
      <name val="Times New Roman"/>
      <family val="1"/>
    </font>
    <font>
      <b/>
      <sz val="10"/>
      <color theme="4"/>
      <name val="Times New Roman"/>
      <family val="1"/>
    </font>
    <font>
      <b/>
      <sz val="10"/>
      <color theme="6"/>
      <name val="Times New Roman"/>
      <family val="1"/>
    </font>
    <font>
      <sz val="10"/>
      <color theme="6"/>
      <name val="Times New Roman"/>
      <family val="1"/>
    </font>
  </fonts>
  <fills count="12">
    <fill>
      <patternFill patternType="none"/>
    </fill>
    <fill>
      <patternFill patternType="gray125"/>
    </fill>
    <fill>
      <patternFill patternType="solid">
        <fgColor theme="6" tint="0.79998168889431442"/>
        <bgColor theme="8" tint="0.79992065187536243"/>
      </patternFill>
    </fill>
    <fill>
      <patternFill patternType="solid">
        <fgColor theme="0" tint="-4.9989318521683403E-2"/>
        <bgColor theme="8" tint="0.79995117038483843"/>
      </patternFill>
    </fill>
    <fill>
      <patternFill patternType="solid">
        <fgColor theme="5" tint="0.79998168889431442"/>
        <bgColor theme="8" tint="0.79995117038483843"/>
      </patternFill>
    </fill>
    <fill>
      <patternFill patternType="solid">
        <fgColor theme="0" tint="-4.9989318521683403E-2"/>
        <bgColor auto="1"/>
      </patternFill>
    </fill>
    <fill>
      <patternFill patternType="solid">
        <fgColor theme="5" tint="0.79998168889431442"/>
        <bgColor theme="8"/>
      </patternFill>
    </fill>
    <fill>
      <patternFill patternType="solid">
        <fgColor theme="0" tint="-4.9989318521683403E-2"/>
        <bgColor theme="8"/>
      </patternFill>
    </fill>
    <fill>
      <patternFill patternType="solid">
        <fgColor theme="4" tint="0.79998168889431442"/>
        <bgColor theme="8" tint="0.79989013336588644"/>
      </patternFill>
    </fill>
    <fill>
      <patternFill patternType="solid">
        <fgColor theme="0" tint="-4.9989318521683403E-2"/>
        <bgColor theme="8" tint="0.79989013336588644"/>
      </patternFill>
    </fill>
    <fill>
      <patternFill patternType="solid">
        <fgColor theme="4" tint="0.79998168889431442"/>
        <bgColor theme="8" tint="0.79985961485641044"/>
      </patternFill>
    </fill>
    <fill>
      <patternFill patternType="solid">
        <fgColor theme="0" tint="-4.9989318521683403E-2"/>
        <bgColor theme="8" tint="0.79985961485641044"/>
      </patternFill>
    </fill>
  </fills>
  <borders count="5">
    <border>
      <left/>
      <right/>
      <top/>
      <bottom/>
      <diagonal/>
    </border>
    <border>
      <left/>
      <right/>
      <top/>
      <bottom style="thin">
        <color theme="4"/>
      </bottom>
      <diagonal/>
    </border>
    <border>
      <left/>
      <right/>
      <top/>
      <bottom style="thin">
        <color theme="6"/>
      </bottom>
      <diagonal/>
    </border>
    <border>
      <left/>
      <right/>
      <top/>
      <bottom style="thin">
        <color theme="5"/>
      </bottom>
      <diagonal/>
    </border>
    <border>
      <left/>
      <right/>
      <top/>
      <bottom style="thin">
        <color theme="3" tint="0.39994506668294322"/>
      </bottom>
      <diagonal/>
    </border>
  </borders>
  <cellStyleXfs count="5">
    <xf numFmtId="0" fontId="0" fillId="0" borderId="0">
      <alignment horizontal="left" vertical="center"/>
    </xf>
    <xf numFmtId="0" fontId="1" fillId="0" borderId="0" applyNumberFormat="0" applyFill="0" applyProtection="0">
      <alignment vertical="center"/>
    </xf>
    <xf numFmtId="0" fontId="3" fillId="0" borderId="0" applyNumberFormat="0" applyFill="0" applyProtection="0">
      <alignment vertical="center"/>
    </xf>
    <xf numFmtId="0" fontId="4" fillId="0" borderId="0" applyNumberFormat="0" applyFill="0" applyProtection="0">
      <alignment vertical="center"/>
    </xf>
    <xf numFmtId="0" fontId="2" fillId="0" borderId="0" applyNumberFormat="0" applyFill="0" applyProtection="0">
      <alignment vertical="center"/>
    </xf>
  </cellStyleXfs>
  <cellXfs count="82">
    <xf numFmtId="0" fontId="0" fillId="0" borderId="0" xfId="0">
      <alignment horizontal="left" vertical="center"/>
    </xf>
    <xf numFmtId="0" fontId="5" fillId="0" borderId="0" xfId="0" applyFont="1">
      <alignment horizontal="left" vertical="center"/>
    </xf>
    <xf numFmtId="0" fontId="6" fillId="0" borderId="0" xfId="0" applyFont="1" applyBorder="1">
      <alignment horizontal="left" vertical="center"/>
    </xf>
    <xf numFmtId="0" fontId="7" fillId="0" borderId="4" xfId="1" applyFont="1" applyFill="1" applyBorder="1">
      <alignment vertical="center"/>
    </xf>
    <xf numFmtId="49" fontId="8" fillId="0" borderId="4" xfId="0" applyNumberFormat="1" applyFont="1" applyFill="1" applyBorder="1" applyAlignment="1">
      <alignment horizontal="center"/>
    </xf>
    <xf numFmtId="164" fontId="8" fillId="0" borderId="4" xfId="0" applyNumberFormat="1" applyFont="1" applyFill="1" applyBorder="1" applyAlignment="1">
      <alignment horizontal="center"/>
    </xf>
    <xf numFmtId="0" fontId="6" fillId="0" borderId="4" xfId="0" applyFont="1" applyFill="1" applyBorder="1">
      <alignment horizontal="left" vertical="center"/>
    </xf>
    <xf numFmtId="0" fontId="6" fillId="0" borderId="4" xfId="0" applyFont="1" applyBorder="1">
      <alignment horizontal="left" vertical="center"/>
    </xf>
    <xf numFmtId="166" fontId="9" fillId="0" borderId="0" xfId="4" quotePrefix="1" applyNumberFormat="1" applyFont="1" applyFill="1">
      <alignment vertical="center"/>
    </xf>
    <xf numFmtId="49"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6" fillId="0" borderId="0" xfId="0" applyFont="1" applyFill="1" applyBorder="1">
      <alignment horizontal="left" vertical="center"/>
    </xf>
    <xf numFmtId="49" fontId="9" fillId="0" borderId="0" xfId="4" quotePrefix="1" applyNumberFormat="1" applyFont="1" applyFill="1">
      <alignment vertical="center"/>
    </xf>
    <xf numFmtId="49" fontId="8" fillId="0" borderId="0" xfId="0" applyNumberFormat="1" applyFont="1" applyFill="1" applyBorder="1">
      <alignment horizontal="left" vertical="center"/>
    </xf>
    <xf numFmtId="0" fontId="10" fillId="0" borderId="0" xfId="2" applyNumberFormat="1" applyFont="1" applyFill="1" applyBorder="1" applyAlignment="1">
      <alignment horizontal="left" vertical="center"/>
    </xf>
    <xf numFmtId="0" fontId="10" fillId="0" borderId="0" xfId="2" applyFont="1" applyFill="1" applyBorder="1" applyAlignment="1">
      <alignment horizontal="center" vertical="center"/>
    </xf>
    <xf numFmtId="6" fontId="10" fillId="0" borderId="0" xfId="2" applyNumberFormat="1" applyFont="1" applyFill="1" applyBorder="1" applyAlignment="1">
      <alignment horizontal="center" vertical="center"/>
    </xf>
    <xf numFmtId="6" fontId="11" fillId="0" borderId="0" xfId="0" applyNumberFormat="1" applyFont="1" applyFill="1" applyBorder="1" applyAlignment="1">
      <alignment horizontal="left"/>
    </xf>
    <xf numFmtId="6" fontId="5" fillId="0" borderId="0" xfId="0" applyNumberFormat="1" applyFont="1" applyFill="1" applyBorder="1" applyAlignment="1">
      <alignment horizontal="left"/>
    </xf>
    <xf numFmtId="0" fontId="12" fillId="4" borderId="0" xfId="0" applyNumberFormat="1" applyFont="1" applyFill="1" applyBorder="1" applyAlignment="1">
      <alignment horizontal="left" vertical="center" indent="1"/>
    </xf>
    <xf numFmtId="0" fontId="12" fillId="4" borderId="0" xfId="0" applyNumberFormat="1" applyFont="1" applyFill="1" applyBorder="1" applyAlignment="1">
      <alignment horizontal="center" vertical="center"/>
    </xf>
    <xf numFmtId="38" fontId="12" fillId="5" borderId="0" xfId="0" applyNumberFormat="1" applyFont="1" applyFill="1" applyBorder="1" applyAlignment="1">
      <alignment horizontal="center" vertical="center"/>
    </xf>
    <xf numFmtId="38" fontId="5" fillId="0" borderId="0" xfId="0" applyNumberFormat="1" applyFont="1" applyFill="1" applyBorder="1" applyAlignment="1">
      <alignment horizontal="left"/>
    </xf>
    <xf numFmtId="38" fontId="12" fillId="4" borderId="0" xfId="0" applyNumberFormat="1" applyFont="1" applyFill="1" applyBorder="1" applyAlignment="1">
      <alignment horizontal="center" vertical="center"/>
    </xf>
    <xf numFmtId="0" fontId="13" fillId="6" borderId="3" xfId="0" applyFont="1" applyFill="1" applyBorder="1" applyAlignment="1">
      <alignment horizontal="left" vertical="center" indent="1"/>
    </xf>
    <xf numFmtId="0" fontId="13" fillId="7" borderId="3" xfId="0" applyFont="1" applyFill="1" applyBorder="1" applyAlignment="1">
      <alignment horizontal="center" vertical="center"/>
    </xf>
    <xf numFmtId="0" fontId="5" fillId="0" borderId="0" xfId="0" applyFont="1" applyBorder="1">
      <alignment horizontal="left" vertical="center"/>
    </xf>
    <xf numFmtId="0" fontId="10" fillId="0" borderId="0" xfId="2" applyNumberFormat="1" applyFont="1" applyFill="1">
      <alignment vertical="center"/>
    </xf>
    <xf numFmtId="0" fontId="10" fillId="0" borderId="0" xfId="2" applyNumberFormat="1" applyFont="1" applyFill="1" applyBorder="1" applyAlignment="1">
      <alignment vertical="center"/>
    </xf>
    <xf numFmtId="0" fontId="11" fillId="0" borderId="0" xfId="0" applyNumberFormat="1" applyFont="1" applyFill="1" applyBorder="1" applyAlignment="1">
      <alignment horizontal="left"/>
    </xf>
    <xf numFmtId="0" fontId="14" fillId="8" borderId="0" xfId="0" applyNumberFormat="1" applyFont="1" applyFill="1" applyBorder="1" applyAlignment="1">
      <alignment horizontal="left" vertical="center" indent="1"/>
    </xf>
    <xf numFmtId="6" fontId="14" fillId="0" borderId="0" xfId="0" applyNumberFormat="1" applyFont="1" applyFill="1" applyBorder="1" applyAlignment="1"/>
    <xf numFmtId="0" fontId="14" fillId="8" borderId="1" xfId="0" applyFont="1" applyFill="1" applyBorder="1" applyAlignment="1">
      <alignment horizontal="left" vertical="center" indent="1"/>
    </xf>
    <xf numFmtId="167" fontId="14" fillId="9" borderId="1" xfId="0" applyNumberFormat="1" applyFont="1" applyFill="1" applyBorder="1" applyAlignment="1"/>
    <xf numFmtId="167" fontId="14" fillId="5" borderId="1" xfId="0" applyNumberFormat="1" applyFont="1" applyFill="1" applyBorder="1" applyAlignment="1"/>
    <xf numFmtId="165" fontId="14" fillId="0" borderId="0" xfId="0" applyNumberFormat="1" applyFont="1" applyFill="1" applyBorder="1" applyAlignment="1"/>
    <xf numFmtId="0" fontId="15" fillId="0" borderId="0" xfId="3" applyNumberFormat="1" applyFont="1" applyFill="1" applyBorder="1" applyAlignment="1">
      <alignment horizontal="left" vertical="center" indent="2"/>
    </xf>
    <xf numFmtId="0" fontId="10" fillId="0" borderId="0" xfId="2" applyNumberFormat="1" applyFont="1" applyFill="1" applyBorder="1" applyAlignment="1">
      <alignment horizontal="left" vertical="center" indent="1"/>
    </xf>
    <xf numFmtId="0" fontId="16" fillId="0" borderId="0" xfId="0" applyNumberFormat="1" applyFont="1" applyFill="1" applyBorder="1" applyAlignment="1">
      <alignment horizontal="left" indent="1"/>
    </xf>
    <xf numFmtId="0" fontId="12" fillId="10" borderId="0" xfId="0" applyFont="1" applyFill="1" applyBorder="1" applyAlignment="1">
      <alignment horizontal="left" vertical="center" indent="2"/>
    </xf>
    <xf numFmtId="6" fontId="12" fillId="5" borderId="0" xfId="0" applyNumberFormat="1" applyFont="1" applyFill="1" applyBorder="1" applyAlignment="1">
      <alignment vertical="center"/>
    </xf>
    <xf numFmtId="6" fontId="5" fillId="0" borderId="0" xfId="0" applyNumberFormat="1" applyFont="1" applyFill="1" applyBorder="1" applyAlignment="1"/>
    <xf numFmtId="38" fontId="12" fillId="10" borderId="0" xfId="0" applyNumberFormat="1" applyFont="1" applyFill="1" applyBorder="1" applyAlignment="1">
      <alignment vertical="center"/>
    </xf>
    <xf numFmtId="38" fontId="12" fillId="5" borderId="0" xfId="0" applyNumberFormat="1" applyFont="1" applyFill="1" applyBorder="1" applyAlignment="1">
      <alignment vertical="center"/>
    </xf>
    <xf numFmtId="38" fontId="5" fillId="0" borderId="0" xfId="0" applyNumberFormat="1" applyFont="1" applyFill="1" applyBorder="1" applyAlignment="1"/>
    <xf numFmtId="0" fontId="17" fillId="10" borderId="0" xfId="0" applyFont="1" applyFill="1" applyBorder="1" applyAlignment="1">
      <alignment horizontal="left" vertical="center" indent="2"/>
    </xf>
    <xf numFmtId="38" fontId="12" fillId="11" borderId="0" xfId="0" applyNumberFormat="1" applyFont="1" applyFill="1" applyBorder="1" applyAlignment="1">
      <alignment vertical="center"/>
    </xf>
    <xf numFmtId="0" fontId="18" fillId="8" borderId="0" xfId="0" applyFont="1" applyFill="1" applyBorder="1" applyAlignment="1">
      <alignment horizontal="left" vertical="center" indent="2"/>
    </xf>
    <xf numFmtId="6" fontId="14" fillId="0" borderId="0" xfId="0" applyNumberFormat="1" applyFont="1" applyFill="1" applyBorder="1" applyAlignment="1">
      <alignment horizontal="right"/>
    </xf>
    <xf numFmtId="0" fontId="18" fillId="8" borderId="1" xfId="0" applyFont="1" applyFill="1" applyBorder="1" applyAlignment="1">
      <alignment horizontal="left" vertical="center" indent="2"/>
    </xf>
    <xf numFmtId="167" fontId="14" fillId="9" borderId="1" xfId="0" applyNumberFormat="1" applyFont="1" applyFill="1" applyBorder="1" applyAlignment="1">
      <alignment horizontal="right" vertical="center"/>
    </xf>
    <xf numFmtId="167" fontId="14" fillId="5" borderId="1" xfId="0" applyNumberFormat="1" applyFont="1" applyFill="1" applyBorder="1" applyAlignment="1">
      <alignment horizontal="right" vertical="center"/>
    </xf>
    <xf numFmtId="165" fontId="14" fillId="0" borderId="0" xfId="0" applyNumberFormat="1" applyFont="1" applyFill="1" applyBorder="1" applyAlignment="1">
      <alignment horizontal="right"/>
    </xf>
    <xf numFmtId="0" fontId="15" fillId="0" borderId="0" xfId="3" applyNumberFormat="1" applyFont="1" applyFill="1" applyAlignment="1">
      <alignment horizontal="left" vertical="center" indent="2"/>
    </xf>
    <xf numFmtId="0" fontId="17" fillId="10" borderId="1" xfId="0" applyFont="1" applyFill="1" applyBorder="1" applyAlignment="1">
      <alignment horizontal="left" vertical="center" indent="2"/>
    </xf>
    <xf numFmtId="38" fontId="12" fillId="11" borderId="1" xfId="0" applyNumberFormat="1" applyFont="1" applyFill="1" applyBorder="1" applyAlignment="1">
      <alignment vertical="center"/>
    </xf>
    <xf numFmtId="38" fontId="12" fillId="5" borderId="1" xfId="0" applyNumberFormat="1" applyFont="1" applyFill="1" applyBorder="1" applyAlignment="1">
      <alignment vertical="center"/>
    </xf>
    <xf numFmtId="0" fontId="18" fillId="8" borderId="0" xfId="0" applyFont="1" applyFill="1" applyBorder="1" applyAlignment="1">
      <alignment horizontal="left" vertical="center" indent="1"/>
    </xf>
    <xf numFmtId="6" fontId="14" fillId="5" borderId="0" xfId="0" applyNumberFormat="1" applyFont="1" applyFill="1" applyBorder="1" applyAlignment="1">
      <alignment horizontal="right"/>
    </xf>
    <xf numFmtId="0" fontId="18" fillId="8" borderId="1" xfId="0" applyFont="1" applyFill="1" applyBorder="1" applyAlignment="1">
      <alignment horizontal="left" vertical="center" indent="1"/>
    </xf>
    <xf numFmtId="167" fontId="14" fillId="9" borderId="1" xfId="0" applyNumberFormat="1" applyFont="1" applyFill="1" applyBorder="1" applyAlignment="1">
      <alignment horizontal="right"/>
    </xf>
    <xf numFmtId="167" fontId="14" fillId="5" borderId="1" xfId="0" applyNumberFormat="1" applyFont="1" applyFill="1" applyBorder="1" applyAlignment="1">
      <alignment horizontal="right"/>
    </xf>
    <xf numFmtId="0" fontId="5" fillId="2" borderId="0" xfId="0" applyFont="1" applyFill="1" applyBorder="1" applyAlignment="1">
      <alignment horizontal="left" vertical="center" indent="1"/>
    </xf>
    <xf numFmtId="6" fontId="12" fillId="3" borderId="0" xfId="0" applyNumberFormat="1" applyFont="1" applyFill="1" applyBorder="1" applyAlignment="1">
      <alignment horizontal="right"/>
    </xf>
    <xf numFmtId="0" fontId="12" fillId="3" borderId="0" xfId="0" applyNumberFormat="1" applyFont="1" applyFill="1" applyBorder="1" applyAlignment="1">
      <alignment horizontal="right"/>
    </xf>
    <xf numFmtId="0" fontId="19" fillId="2" borderId="1" xfId="0" applyFont="1" applyFill="1" applyBorder="1" applyAlignment="1">
      <alignment horizontal="left" vertical="center" indent="1"/>
    </xf>
    <xf numFmtId="0" fontId="20" fillId="3" borderId="2" xfId="0" applyNumberFormat="1" applyFont="1" applyFill="1" applyBorder="1" applyAlignment="1">
      <alignment horizontal="right"/>
    </xf>
    <xf numFmtId="168" fontId="20" fillId="3" borderId="2" xfId="0" applyNumberFormat="1" applyFont="1" applyFill="1" applyBorder="1" applyAlignment="1">
      <alignment horizontal="right"/>
    </xf>
    <xf numFmtId="169" fontId="12" fillId="10" borderId="0" xfId="0" applyNumberFormat="1" applyFont="1" applyFill="1" applyBorder="1" applyAlignment="1">
      <alignment vertical="center"/>
    </xf>
    <xf numFmtId="169" fontId="12" fillId="5" borderId="0" xfId="0" applyNumberFormat="1" applyFont="1" applyFill="1" applyBorder="1" applyAlignment="1">
      <alignment vertical="center"/>
    </xf>
    <xf numFmtId="169" fontId="14" fillId="9" borderId="0" xfId="0" applyNumberFormat="1" applyFont="1" applyFill="1" applyBorder="1" applyAlignment="1">
      <alignment horizontal="right" vertical="center"/>
    </xf>
    <xf numFmtId="169" fontId="14" fillId="5" borderId="0" xfId="0" applyNumberFormat="1" applyFont="1" applyFill="1" applyBorder="1" applyAlignment="1">
      <alignment horizontal="right" vertical="center"/>
    </xf>
    <xf numFmtId="169" fontId="14" fillId="8" borderId="0" xfId="0" applyNumberFormat="1" applyFont="1" applyFill="1" applyBorder="1" applyAlignment="1"/>
    <xf numFmtId="169" fontId="14" fillId="5" borderId="0" xfId="0" applyNumberFormat="1" applyFont="1" applyFill="1" applyBorder="1" applyAlignment="1"/>
    <xf numFmtId="170" fontId="14" fillId="9" borderId="0" xfId="0" applyNumberFormat="1" applyFont="1" applyFill="1" applyBorder="1" applyAlignment="1">
      <alignment horizontal="right"/>
    </xf>
    <xf numFmtId="0" fontId="6" fillId="0" borderId="0" xfId="0" applyFont="1" applyFill="1" applyBorder="1" applyAlignment="1">
      <alignment horizontal="center"/>
    </xf>
    <xf numFmtId="166" fontId="9" fillId="0" borderId="0" xfId="4" quotePrefix="1" applyNumberFormat="1" applyFont="1" applyFill="1" applyAlignment="1">
      <alignment horizontal="right" vertical="center"/>
    </xf>
    <xf numFmtId="0" fontId="5" fillId="0" borderId="0" xfId="0" applyFont="1" applyFill="1" applyBorder="1" applyAlignment="1">
      <alignment horizontal="center"/>
    </xf>
    <xf numFmtId="0" fontId="10" fillId="0" borderId="0" xfId="2" quotePrefix="1" applyNumberFormat="1" applyFont="1" applyFill="1">
      <alignment vertical="center"/>
    </xf>
    <xf numFmtId="0" fontId="6" fillId="0" borderId="0" xfId="0" applyFont="1" applyFill="1" applyBorder="1" applyAlignment="1">
      <alignment horizontal="center"/>
    </xf>
    <xf numFmtId="166" fontId="9" fillId="0" borderId="0" xfId="4" quotePrefix="1" applyNumberFormat="1" applyFont="1" applyFill="1" applyAlignment="1">
      <alignment horizontal="right" vertical="center"/>
    </xf>
    <xf numFmtId="0" fontId="5" fillId="0" borderId="0" xfId="0" applyFont="1" applyFill="1" applyBorder="1" applyAlignment="1">
      <alignment horizontal="center"/>
    </xf>
  </cellXfs>
  <cellStyles count="5">
    <cellStyle name="Chuẩn" xfId="0" builtinId="0" customBuiltin="1"/>
    <cellStyle name="Đầu đề 1" xfId="1" builtinId="16" customBuiltin="1"/>
    <cellStyle name="Đầu đề 2" xfId="2" builtinId="17" customBuiltin="1"/>
    <cellStyle name="Đầu đề 3" xfId="3" builtinId="18" customBuiltin="1"/>
    <cellStyle name="Đầu đề 4" xfId="4" builtinId="19" customBuiltin="1"/>
  </cellStyles>
  <dxfs count="41">
    <dxf>
      <font>
        <b/>
        <i val="0"/>
        <color theme="3"/>
      </font>
      <fill>
        <patternFill>
          <bgColor theme="4" tint="0.79998168889431442"/>
        </patternFill>
      </fill>
      <border diagonalUp="0" diagonalDown="0">
        <left/>
        <right/>
        <top/>
        <bottom/>
        <vertical/>
        <horizontal/>
      </border>
    </dxf>
    <dxf>
      <font>
        <b val="0"/>
        <i val="0"/>
        <color theme="3"/>
      </font>
      <fill>
        <patternFill patternType="solid">
          <fgColor auto="1"/>
          <bgColor theme="0" tint="-4.9989318521683403E-2"/>
        </patternFill>
      </fill>
    </dxf>
    <dxf>
      <font>
        <b val="0"/>
        <i val="0"/>
        <color theme="3"/>
      </font>
      <fill>
        <patternFill>
          <bgColor theme="4" tint="0.79998168889431442"/>
        </patternFill>
      </fill>
      <border diagonalUp="0" diagonalDown="0">
        <left/>
        <right/>
        <top/>
        <bottom/>
        <vertical/>
        <horizontal/>
      </border>
    </dxf>
    <dxf>
      <font>
        <b val="0"/>
        <i val="0"/>
        <color theme="3"/>
      </font>
      <fill>
        <patternFill>
          <bgColor theme="0" tint="-4.9989318521683403E-2"/>
        </patternFill>
      </fill>
      <border diagonalUp="0" diagonalDown="0">
        <left/>
        <right/>
        <top/>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85961485641044"/>
          <bgColor theme="4" tint="0.79998168889431442"/>
        </patternFill>
      </fill>
      <border diagonalUp="0" diagonalDown="0">
        <left/>
        <right/>
        <top/>
        <bottom/>
        <vertical/>
        <horizontal/>
      </border>
    </dxf>
    <dxf>
      <font>
        <b/>
        <i val="0"/>
        <color theme="3"/>
      </font>
      <fill>
        <patternFill>
          <bgColor theme="4" tint="0.79998168889431442"/>
        </patternFill>
      </fill>
      <border diagonalUp="0" diagonalDown="0">
        <left/>
        <right/>
        <top/>
        <bottom style="thin">
          <color theme="4"/>
        </bottom>
        <vertical/>
        <horizontal/>
      </border>
    </dxf>
    <dxf>
      <font>
        <b val="0"/>
        <i val="0"/>
        <color theme="3"/>
      </font>
      <fill>
        <patternFill patternType="solid">
          <fgColor auto="1"/>
          <bgColor theme="0" tint="-4.9989318521683403E-2"/>
        </patternFill>
      </fill>
    </dxf>
    <dxf>
      <font>
        <b val="0"/>
        <i val="0"/>
        <color theme="3"/>
      </font>
      <fill>
        <patternFill>
          <bgColor theme="4" tint="0.79998168889431442"/>
        </patternFill>
      </fill>
      <border diagonalUp="0" diagonalDown="0">
        <left/>
        <right/>
        <top/>
        <bottom/>
        <vertical/>
        <horizontal/>
      </border>
    </dxf>
    <dxf>
      <font>
        <b val="0"/>
        <i val="0"/>
        <color theme="3"/>
      </font>
      <fill>
        <patternFill>
          <bgColor theme="0" tint="-4.9989318521683403E-2"/>
        </patternFill>
      </fill>
      <border diagonalUp="0" diagonalDown="0">
        <left/>
        <right/>
        <top/>
        <bottom style="thin">
          <color theme="4"/>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85961485641044"/>
          <bgColor theme="4" tint="0.79998168889431442"/>
        </patternFill>
      </fill>
      <border diagonalUp="0" diagonalDown="0">
        <left/>
        <right/>
        <top/>
        <bottom/>
        <vertical/>
        <horizontal/>
      </border>
    </dxf>
    <dxf>
      <font>
        <b val="0"/>
        <i val="0"/>
        <color theme="3"/>
      </font>
      <fill>
        <patternFill>
          <bgColor theme="4" tint="0.79998168889431442"/>
        </patternFill>
      </fill>
      <border diagonalUp="0" diagonalDown="0">
        <left/>
        <right/>
        <top/>
        <bottom/>
        <vertical/>
        <horizontal/>
      </border>
    </dxf>
    <dxf>
      <font>
        <b val="0"/>
        <i val="0"/>
        <color theme="3"/>
      </font>
      <fill>
        <patternFill patternType="solid">
          <fgColor auto="1"/>
          <bgColor theme="0" tint="-4.9989318521683403E-2"/>
        </patternFill>
      </fill>
    </dxf>
    <dxf>
      <font>
        <b val="0"/>
        <i val="0"/>
        <color theme="3"/>
      </font>
      <fill>
        <patternFill>
          <bgColor theme="4" tint="0.79998168889431442"/>
        </patternFill>
      </fill>
      <border diagonalUp="0" diagonalDown="0">
        <left/>
        <right/>
        <top/>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89013336588644"/>
          <bgColor theme="0" tint="-4.9989318521683403E-2"/>
        </patternFill>
      </fill>
      <border diagonalUp="0" diagonalDown="0">
        <left/>
        <right/>
        <top/>
        <bottom/>
        <vertical/>
        <horizontal/>
      </border>
    </dxf>
    <dxf>
      <font>
        <b val="0"/>
        <i val="0"/>
        <color theme="3"/>
      </font>
      <fill>
        <patternFill>
          <bgColor theme="4" tint="0.79998168889431442"/>
        </patternFill>
      </fill>
      <border diagonalUp="0" diagonalDown="0">
        <left/>
        <right/>
        <top/>
        <bottom/>
        <vertical/>
        <horizontal/>
      </border>
    </dxf>
    <dxf>
      <font>
        <b val="0"/>
        <i val="0"/>
        <color theme="3"/>
      </font>
      <fill>
        <patternFill patternType="solid">
          <fgColor auto="1"/>
          <bgColor theme="0" tint="-4.9989318521683403E-2"/>
        </patternFill>
      </fill>
    </dxf>
    <dxf>
      <font>
        <b val="0"/>
        <i val="0"/>
        <color theme="3"/>
      </font>
      <fill>
        <patternFill>
          <bgColor theme="4" tint="0.79998168889431442"/>
        </patternFill>
      </fill>
      <border diagonalUp="0" diagonalDown="0">
        <left/>
        <right/>
        <top/>
        <bottom/>
        <vertical/>
        <horizontal/>
      </border>
    </dxf>
    <dxf>
      <font>
        <b val="0"/>
        <i val="0"/>
        <color theme="3"/>
      </font>
      <fill>
        <patternFill>
          <bgColor theme="0" tint="-4.9989318521683403E-2"/>
        </patternFill>
      </fill>
      <border diagonalUp="0" diagonalDown="0">
        <left/>
        <right/>
        <top/>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85961485641044"/>
          <bgColor theme="4" tint="0.79998168889431442"/>
        </patternFill>
      </fill>
      <border diagonalUp="0" diagonalDown="0">
        <left/>
        <right/>
        <top/>
        <bottom/>
        <vertical/>
        <horizontal/>
      </border>
    </dxf>
    <dxf>
      <font>
        <b val="0"/>
        <i val="0"/>
        <color theme="3"/>
      </font>
      <fill>
        <patternFill>
          <bgColor theme="4" tint="0.79998168889431442"/>
        </patternFill>
      </fill>
      <border diagonalUp="0" diagonalDown="0">
        <left/>
        <right/>
        <top/>
        <bottom style="thin">
          <color theme="4"/>
        </bottom>
        <vertical/>
        <horizontal/>
      </border>
    </dxf>
    <dxf>
      <font>
        <b val="0"/>
        <i val="0"/>
        <color theme="3"/>
      </font>
      <fill>
        <patternFill patternType="solid">
          <fgColor auto="1"/>
          <bgColor theme="0" tint="-4.9989318521683403E-2"/>
        </patternFill>
      </fill>
    </dxf>
    <dxf>
      <font>
        <b val="0"/>
        <i val="0"/>
        <color theme="3"/>
      </font>
      <fill>
        <patternFill>
          <bgColor theme="4" tint="0.79998168889431442"/>
        </patternFill>
      </fill>
      <border diagonalUp="0" diagonalDown="0">
        <left/>
        <right/>
        <top/>
        <bottom/>
        <vertical/>
        <horizontal/>
      </border>
    </dxf>
    <dxf>
      <font>
        <b val="0"/>
        <i val="0"/>
        <color theme="3"/>
      </font>
      <fill>
        <patternFill>
          <bgColor theme="0" tint="-4.9989318521683403E-2"/>
        </patternFill>
      </fill>
      <border diagonalUp="0" diagonalDown="0">
        <left/>
        <right/>
        <top/>
        <bottom style="thin">
          <color theme="4"/>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85961485641044"/>
          <bgColor theme="4" tint="0.79998168889431442"/>
        </patternFill>
      </fill>
      <border diagonalUp="0" diagonalDown="0">
        <left/>
        <right/>
        <top/>
        <bottom/>
        <vertical/>
        <horizontal/>
      </border>
    </dxf>
    <dxf>
      <font>
        <b val="0"/>
        <i val="0"/>
        <color theme="3"/>
      </font>
      <fill>
        <patternFill>
          <bgColor theme="4" tint="0.79998168889431442"/>
        </patternFill>
      </fill>
      <border diagonalUp="0" diagonalDown="0">
        <left/>
        <right/>
        <top/>
        <bottom/>
        <vertical/>
        <horizontal/>
      </border>
    </dxf>
    <dxf>
      <font>
        <b val="0"/>
        <i val="0"/>
        <color theme="3"/>
      </font>
      <fill>
        <patternFill patternType="solid">
          <fgColor auto="1"/>
          <bgColor theme="0" tint="-4.9989318521683403E-2"/>
        </patternFill>
      </fill>
    </dxf>
    <dxf>
      <font>
        <b/>
        <i val="0"/>
        <color theme="3"/>
      </font>
      <fill>
        <patternFill>
          <bgColor theme="4" tint="0.79998168889431442"/>
        </patternFill>
      </fill>
      <border diagonalUp="0" diagonalDown="0">
        <left/>
        <right/>
        <top/>
        <bottom style="thin">
          <color theme="4"/>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89013336588644"/>
          <bgColor theme="0" tint="-4.9989318521683403E-2"/>
        </patternFill>
      </fill>
      <border diagonalUp="0" diagonalDown="0">
        <left/>
        <right/>
        <top/>
        <bottom style="thin">
          <color theme="4"/>
        </bottom>
        <vertical/>
        <horizontal/>
      </border>
    </dxf>
    <dxf>
      <font>
        <b val="0"/>
        <i val="0"/>
        <color theme="3"/>
      </font>
      <fill>
        <patternFill>
          <bgColor theme="0" tint="-4.9989318521683403E-2"/>
        </patternFill>
      </fill>
      <border diagonalUp="0" diagonalDown="0">
        <left/>
        <right/>
        <top/>
        <bottom style="thin">
          <color theme="5"/>
        </bottom>
        <vertical/>
        <horizontal/>
      </border>
    </dxf>
    <dxf>
      <fill>
        <patternFill>
          <bgColor theme="5" tint="0.79998168889431442"/>
        </patternFill>
      </fill>
    </dxf>
    <dxf>
      <font>
        <b val="0"/>
        <i val="0"/>
        <color theme="3"/>
      </font>
      <fill>
        <patternFill patternType="solid">
          <fgColor auto="1"/>
          <bgColor theme="0" tint="-4.9989318521683403E-2"/>
        </patternFill>
      </fill>
    </dxf>
    <dxf>
      <fill>
        <patternFill>
          <bgColor theme="5" tint="0.79998168889431442"/>
        </patternFill>
      </fill>
    </dxf>
    <dxf>
      <font>
        <b val="0"/>
        <i val="0"/>
        <color theme="5"/>
      </font>
      <fill>
        <patternFill patternType="solid">
          <fgColor theme="8"/>
          <bgColor theme="0" tint="-4.9989318521683403E-2"/>
        </patternFill>
      </fill>
      <border diagonalUp="0" diagonalDown="0">
        <left/>
        <right/>
        <top/>
        <bottom style="thin">
          <color theme="5"/>
        </bottom>
        <vertical/>
        <horizontal/>
      </border>
    </dxf>
    <dxf>
      <font>
        <b val="0"/>
        <i val="0"/>
        <color theme="3"/>
      </font>
      <fill>
        <patternFill patternType="none">
          <fgColor auto="1"/>
          <bgColor auto="1"/>
        </patternFill>
      </fill>
      <border diagonalUp="0" diagonalDown="0">
        <left/>
        <right/>
        <top/>
        <bottom/>
        <vertical/>
        <horizontal/>
      </border>
    </dxf>
    <dxf>
      <font>
        <b val="0"/>
        <i val="0"/>
        <color theme="3"/>
      </font>
      <fill>
        <patternFill patternType="solid">
          <fgColor theme="8" tint="0.79995117038483843"/>
          <bgColor theme="5" tint="0.79998168889431442"/>
        </patternFill>
      </fill>
      <border diagonalUp="0" diagonalDown="0">
        <left/>
        <right/>
        <top/>
        <bottom/>
        <vertical/>
        <horizontal/>
      </border>
    </dxf>
  </dxfs>
  <tableStyles count="7" defaultTableStyle="CustomerProfitabilityAnalysis_table2" defaultPivotStyle="PivotStyleLight16">
    <tableStyle name="CustomerProfitabilityAnalysis_table1" pivot="0" count="7">
      <tableStyleElement type="wholeTable" dxfId="40"/>
      <tableStyleElement type="headerRow" dxfId="39"/>
      <tableStyleElement type="totalRow" dxfId="38"/>
      <tableStyleElement type="firstColumn" dxfId="37"/>
      <tableStyleElement type="lastColumn" dxfId="36"/>
      <tableStyleElement type="firstTotalCell" dxfId="35"/>
      <tableStyleElement type="lastTotalCell" dxfId="34"/>
    </tableStyle>
    <tableStyle name="CustomerProfitabilityAnalysis_table2" pivot="0" count="5">
      <tableStyleElement type="wholeTable" dxfId="33"/>
      <tableStyleElement type="headerRow" dxfId="32"/>
      <tableStyleElement type="firstColumn" dxfId="31"/>
      <tableStyleElement type="lastColumn" dxfId="30"/>
      <tableStyleElement type="firstRowStripe" dxfId="29"/>
    </tableStyle>
    <tableStyle name="CustomerProfitabilityAnalysis_table3" pivot="0" count="6">
      <tableStyleElement type="wholeTable" dxfId="28"/>
      <tableStyleElement type="headerRow" dxfId="27"/>
      <tableStyleElement type="totalRow" dxfId="26"/>
      <tableStyleElement type="firstColumn" dxfId="25"/>
      <tableStyleElement type="lastColumn" dxfId="24"/>
      <tableStyleElement type="firstTotalCell" dxfId="23"/>
    </tableStyle>
    <tableStyle name="CustomerProfitabilityAnalysis_table4" pivot="0" count="6">
      <tableStyleElement type="wholeTable" dxfId="22"/>
      <tableStyleElement type="headerRow" dxfId="21"/>
      <tableStyleElement type="totalRow" dxfId="20"/>
      <tableStyleElement type="firstColumn" dxfId="19"/>
      <tableStyleElement type="lastColumn" dxfId="18"/>
      <tableStyleElement type="firstTotalCell" dxfId="17"/>
    </tableStyle>
    <tableStyle name="CustomerProfitabilityAnalysis_table5" pivot="0" count="5">
      <tableStyleElement type="wholeTable" dxfId="16"/>
      <tableStyleElement type="headerRow" dxfId="15"/>
      <tableStyleElement type="firstColumn" dxfId="14"/>
      <tableStyleElement type="lastColumn" dxfId="13"/>
      <tableStyleElement type="firstRowStripe" dxfId="12"/>
    </tableStyle>
    <tableStyle name="CustomerProfitabilityAnalysis_table6" pivot="0" count="6">
      <tableStyleElement type="wholeTable" dxfId="11"/>
      <tableStyleElement type="headerRow" dxfId="10"/>
      <tableStyleElement type="totalRow" dxfId="9"/>
      <tableStyleElement type="firstColumn" dxfId="8"/>
      <tableStyleElement type="lastColumn" dxfId="7"/>
      <tableStyleElement type="firstTotalCell" dxfId="6"/>
    </tableStyle>
    <tableStyle name="CustomerProfitabilityAnalysis_table7" pivot="0" count="6">
      <tableStyleElement type="wholeTable" dxfId="5"/>
      <tableStyleElement type="headerRow" dxfId="4"/>
      <tableStyleElement type="totalRow" dxfId="3"/>
      <tableStyleElement type="firstColumn" dxfId="2"/>
      <tableStyleElement type="lastColumn" dxfId="1"/>
      <tableStyleElement type="fir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'Phân tích Khả năng sinh lợi'!$B$33</c:f>
              <c:strCache>
                <c:ptCount val="1"/>
                <c:pt idx="0">
                  <c:v>Chi phí Trung bình trên mỗi Khách hàng Có được</c:v>
                </c:pt>
              </c:strCache>
            </c:strRef>
          </c:tx>
          <c:spPr>
            <a:gradFill>
              <a:gsLst>
                <a:gs pos="37000">
                  <a:schemeClr val="accent2"/>
                </a:gs>
                <a:gs pos="15000">
                  <a:schemeClr val="accent2"/>
                </a:gs>
                <a:gs pos="100000">
                  <a:schemeClr val="accent2">
                    <a:lumMod val="20000"/>
                    <a:lumOff val="80000"/>
                  </a:schemeClr>
                </a:gs>
              </a:gsLst>
              <a:lin ang="5400000" scaled="0"/>
            </a:gradFill>
          </c:spPr>
          <c:invertIfNegative val="0"/>
          <c:dLbls>
            <c:dLbl>
              <c:idx val="0"/>
              <c:layout>
                <c:manualLayout>
                  <c:x val="-7.8354554358471967E-3"/>
                  <c:y val="-4.2072568095350064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2236369572314723E-3"/>
                  <c:y val="2.294893861158921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42A]_);\(#,##0\ [$₫-42A]\)"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'Phân tích Khả năng sinh lợi'!$C$32:$E$32</c:f>
              <c:numCache>
                <c:formatCode>General</c:formatCode>
                <c:ptCount val="3"/>
              </c:numCache>
            </c:numRef>
          </c:cat>
          <c:val>
            <c:numRef>
              <c:f>'Phân tích Khả năng sinh lợi'!$C$33:$E$33</c:f>
              <c:numCache>
                <c:formatCode>"$"#,##0_);[Red]\("$"#,##0\)</c:formatCode>
                <c:ptCount val="3"/>
                <c:pt idx="0">
                  <c:v>1092000000</c:v>
                </c:pt>
                <c:pt idx="1">
                  <c:v>624000000</c:v>
                </c:pt>
                <c:pt idx="2">
                  <c:v>1222000000</c:v>
                </c:pt>
              </c:numCache>
            </c:numRef>
          </c:val>
        </c:ser>
        <c:ser>
          <c:idx val="1"/>
          <c:order val="1"/>
          <c:tx>
            <c:strRef>
              <c:f>'Phân tích Khả năng sinh lợi'!$B$34</c:f>
              <c:strCache>
                <c:ptCount val="1"/>
                <c:pt idx="0">
                  <c:v>Chi phí Trung bình trên mỗi Khách hàng đã Chấm dứt giao dịch</c:v>
                </c:pt>
              </c:strCache>
            </c:strRef>
          </c:tx>
          <c:spPr>
            <a:gradFill>
              <a:gsLst>
                <a:gs pos="37000">
                  <a:schemeClr val="accent1"/>
                </a:gs>
                <a:gs pos="15000">
                  <a:schemeClr val="accent1"/>
                </a:gs>
                <a:gs pos="100000">
                  <a:schemeClr val="accent1">
                    <a:lumMod val="20000"/>
                    <a:lumOff val="80000"/>
                  </a:schemeClr>
                </a:gs>
              </a:gsLst>
              <a:lin ang="5400000" scaled="0"/>
            </a:gradFill>
          </c:spPr>
          <c:invertIfNegative val="0"/>
          <c:dLbls>
            <c:numFmt formatCode="#,##0\ [$₫-42A]_);\(#,##0\ [$₫-42A]\)"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'Phân tích Khả năng sinh lợi'!$C$32:$E$32</c:f>
              <c:numCache>
                <c:formatCode>General</c:formatCode>
                <c:ptCount val="3"/>
              </c:numCache>
            </c:numRef>
          </c:cat>
          <c:val>
            <c:numRef>
              <c:f>'Phân tích Khả năng sinh lợi'!$C$34:$E$34</c:f>
              <c:numCache>
                <c:formatCode>"$"#,##0_);[Red]\("$"#,##0\)</c:formatCode>
                <c:ptCount val="3"/>
                <c:pt idx="0">
                  <c:v>1664000000</c:v>
                </c:pt>
                <c:pt idx="1">
                  <c:v>1976000000</c:v>
                </c:pt>
                <c:pt idx="2">
                  <c:v>1456000000</c:v>
                </c:pt>
              </c:numCache>
            </c:numRef>
          </c:val>
        </c:ser>
        <c:ser>
          <c:idx val="2"/>
          <c:order val="2"/>
          <c:tx>
            <c:strRef>
              <c:f>'Phân tích Khả năng sinh lợi'!$B$35</c:f>
              <c:strCache>
                <c:ptCount val="1"/>
                <c:pt idx="0">
                  <c:v>Chi phí Tiếp thị Trung bình trên mỗi Khách hàng Hiện tại</c:v>
                </c:pt>
              </c:strCache>
            </c:strRef>
          </c:tx>
          <c:spPr>
            <a:gradFill>
              <a:gsLst>
                <a:gs pos="37000">
                  <a:schemeClr val="accent3"/>
                </a:gs>
                <a:gs pos="15000">
                  <a:schemeClr val="accent3"/>
                </a:gs>
                <a:gs pos="100000">
                  <a:schemeClr val="accent3">
                    <a:lumMod val="20000"/>
                    <a:lumOff val="80000"/>
                  </a:schemeClr>
                </a:gs>
              </a:gsLst>
              <a:lin ang="5400000" scaled="0"/>
            </a:gradFill>
          </c:spPr>
          <c:invertIfNegative val="0"/>
          <c:dLbls>
            <c:dLbl>
              <c:idx val="0"/>
              <c:layout>
                <c:manualLayout>
                  <c:x val="5.2236369572314723E-3"/>
                  <c:y val="-8.4145136190700127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9177277179235567E-3"/>
                  <c:y val="-8.4145136190700127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42A]_);\(#,##0\ [$₫-42A]\)"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'Phân tích Khả năng sinh lợi'!$C$32:$E$32</c:f>
              <c:numCache>
                <c:formatCode>General</c:formatCode>
                <c:ptCount val="3"/>
              </c:numCache>
            </c:numRef>
          </c:cat>
          <c:val>
            <c:numRef>
              <c:f>'Phân tích Khả năng sinh lợi'!$C$35:$E$35</c:f>
              <c:numCache>
                <c:formatCode>"$"#,##0_);[Red]\("$"#,##0\)</c:formatCode>
                <c:ptCount val="3"/>
                <c:pt idx="0">
                  <c:v>520000000</c:v>
                </c:pt>
                <c:pt idx="1">
                  <c:v>260000000</c:v>
                </c:pt>
                <c:pt idx="2">
                  <c:v>572000000</c:v>
                </c:pt>
              </c:numCache>
            </c:numRef>
          </c:val>
        </c:ser>
        <c:ser>
          <c:idx val="3"/>
          <c:order val="3"/>
          <c:tx>
            <c:strRef>
              <c:f>'Phân tích Khả năng sinh lợi'!$B$36</c:f>
              <c:strCache>
                <c:ptCount val="1"/>
                <c:pt idx="0">
                  <c:v>Lãi hoặc Lỗ Trung bình trên mỗi Khách hàng</c:v>
                </c:pt>
              </c:strCache>
            </c:strRef>
          </c:tx>
          <c:spPr>
            <a:gradFill>
              <a:gsLst>
                <a:gs pos="37000">
                  <a:schemeClr val="accent4"/>
                </a:gs>
                <a:gs pos="15000">
                  <a:schemeClr val="accent4"/>
                </a:gs>
                <a:gs pos="100000">
                  <a:schemeClr val="accent4">
                    <a:lumMod val="20000"/>
                    <a:lumOff val="80000"/>
                  </a:schemeClr>
                </a:gs>
              </a:gsLst>
              <a:lin ang="5400000" scaled="0"/>
            </a:gradFill>
          </c:spPr>
          <c:invertIfNegative val="1"/>
          <c:dLbls>
            <c:numFmt formatCode="#,##0\ [$₫-42A]_);\(#,##0\ [$₫-42A]\)"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'Phân tích Khả năng sinh lợi'!$C$32:$E$32</c:f>
              <c:numCache>
                <c:formatCode>General</c:formatCode>
                <c:ptCount val="3"/>
              </c:numCache>
            </c:numRef>
          </c:cat>
          <c:val>
            <c:numRef>
              <c:f>'Phân tích Khả năng sinh lợi'!$C$36:$E$36</c:f>
              <c:numCache>
                <c:formatCode>General</c:formatCode>
                <c:ptCount val="3"/>
                <c:pt idx="0">
                  <c:v>-121333333.33333333</c:v>
                </c:pt>
                <c:pt idx="1">
                  <c:v>-280800000</c:v>
                </c:pt>
                <c:pt idx="2">
                  <c:v>728000000</c:v>
                </c:pt>
              </c:numCache>
            </c:numRef>
          </c:val>
        </c:ser>
        <c:dLbls>
          <c:dLblPos val="outEnd"/>
          <c:showLegendKey val="0"/>
          <c:showVal val="1"/>
          <c:showCatName val="0"/>
          <c:showSerName val="0"/>
          <c:showPercent val="0"/>
          <c:showBubbleSize val="0"/>
        </c:dLbls>
        <c:gapWidth val="150"/>
        <c:overlap val="-25"/>
        <c:axId val="80448896"/>
        <c:axId val="80449456"/>
      </c:barChart>
      <c:catAx>
        <c:axId val="80448896"/>
        <c:scaling>
          <c:orientation val="minMax"/>
        </c:scaling>
        <c:delete val="0"/>
        <c:axPos val="b"/>
        <c:numFmt formatCode="General" sourceLinked="0"/>
        <c:majorTickMark val="none"/>
        <c:minorTickMark val="none"/>
        <c:tickLblPos val="low"/>
        <c:spPr>
          <a:ln>
            <a:solidFill>
              <a:schemeClr val="tx2">
                <a:lumMod val="60000"/>
                <a:lumOff val="40000"/>
              </a:schemeClr>
            </a:solidFill>
          </a:ln>
        </c:spPr>
        <c:crossAx val="80449456"/>
        <c:crosses val="autoZero"/>
        <c:auto val="0"/>
        <c:lblAlgn val="ctr"/>
        <c:lblOffset val="100"/>
        <c:noMultiLvlLbl val="0"/>
      </c:catAx>
      <c:valAx>
        <c:axId val="80449456"/>
        <c:scaling>
          <c:orientation val="minMax"/>
        </c:scaling>
        <c:delete val="0"/>
        <c:axPos val="l"/>
        <c:majorGridlines>
          <c:spPr>
            <a:ln w="9525">
              <a:solidFill>
                <a:schemeClr val="tx2">
                  <a:lumMod val="60000"/>
                  <a:lumOff val="40000"/>
                </a:schemeClr>
              </a:solidFill>
            </a:ln>
          </c:spPr>
        </c:majorGridlines>
        <c:numFmt formatCode="#,##0\ [$₫-42A]_);\(#,##0\ [$₫-42A]\)" sourceLinked="0"/>
        <c:majorTickMark val="none"/>
        <c:minorTickMark val="none"/>
        <c:tickLblPos val="nextTo"/>
        <c:crossAx val="80448896"/>
        <c:crosses val="autoZero"/>
        <c:crossBetween val="between"/>
      </c:valAx>
    </c:plotArea>
    <c:legend>
      <c:legendPos val="r"/>
      <c:layout>
        <c:manualLayout>
          <c:xMode val="edge"/>
          <c:yMode val="edge"/>
          <c:x val="0.75270641674841154"/>
          <c:y val="2.4291334332224968E-2"/>
          <c:w val="0.24729358325158851"/>
          <c:h val="0.19013014939397635"/>
        </c:manualLayout>
      </c:layout>
      <c:overlay val="0"/>
    </c:legend>
    <c:plotVisOnly val="1"/>
    <c:dispBlanksAs val="gap"/>
    <c:showDLblsOverMax val="0"/>
  </c:chart>
  <c:spPr>
    <a:ln>
      <a:noFill/>
    </a:ln>
  </c:spPr>
  <c:txPr>
    <a:bodyPr/>
    <a:lstStyle/>
    <a:p>
      <a:pPr>
        <a:defRPr sz="700">
          <a:solidFill>
            <a:schemeClr val="tx1">
              <a:lumMod val="75000"/>
              <a:lumOff val="25000"/>
            </a:schemeClr>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Summary Metrics Chart'!A1"/><Relationship Id="rId1" Type="http://schemas.openxmlformats.org/officeDocument/2006/relationships/hyperlink" Target="#'Bi&#234;&#777;u &#273;&#244;&#768; Chi&#777; s&#244;&#769; &#273;o To&#769;m t&#259;&#769;t'!A1"/></Relationships>
</file>

<file path=xl/drawings/_rels/drawing2.xml.rels><?xml version="1.0" encoding="UTF-8" standalone="yes"?>
<Relationships xmlns="http://schemas.openxmlformats.org/package/2006/relationships"><Relationship Id="rId2" Type="http://schemas.openxmlformats.org/officeDocument/2006/relationships/hyperlink" Target="#'Ph&#226;n t&#237;ch Kh&#7843; n&#259;ng sinh l&#7907;i'!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685800</xdr:colOff>
      <xdr:row>3</xdr:row>
      <xdr:rowOff>6349</xdr:rowOff>
    </xdr:from>
    <xdr:to>
      <xdr:col>7</xdr:col>
      <xdr:colOff>638176</xdr:colOff>
      <xdr:row>4</xdr:row>
      <xdr:rowOff>152399</xdr:rowOff>
    </xdr:to>
    <xdr:sp macro="" textlink="">
      <xdr:nvSpPr>
        <xdr:cNvPr id="11" name="Mẹo Nhập Dữ liệu" descr="Ô có nền xám sẽ tự động tính khi bạn nhập dữ liệu của bạn đè lên dữ liệu mẫu." title="Mẹo Nhập Dữ liệu"/>
        <xdr:cNvSpPr/>
      </xdr:nvSpPr>
      <xdr:spPr>
        <a:xfrm>
          <a:off x="5629275" y="615949"/>
          <a:ext cx="3952876" cy="37465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lang="vi-VN" sz="900" b="1">
              <a:solidFill>
                <a:schemeClr val="tx2"/>
              </a:solidFill>
              <a:latin typeface="Times New Roman" panose="02020603050405020304" pitchFamily="18" charset="0"/>
              <a:cs typeface="Times New Roman" panose="02020603050405020304" pitchFamily="18" charset="0"/>
            </a:rPr>
            <a:t>MẸO:  </a:t>
          </a:r>
          <a:r>
            <a:rPr lang="vi-VN" sz="900" b="0">
              <a:solidFill>
                <a:schemeClr val="tx2"/>
              </a:solidFill>
              <a:latin typeface="Times New Roman" panose="02020603050405020304" pitchFamily="18" charset="0"/>
              <a:cs typeface="Times New Roman" panose="02020603050405020304" pitchFamily="18" charset="0"/>
            </a:rPr>
            <a:t>Ô có nền xám sẽ tự động tính khi bạn nhập dữ liệu của bạn đè lên dữ liệu mẫu.</a:t>
          </a:r>
          <a:endParaRPr lang="en-US" sz="900" b="0">
            <a:solidFill>
              <a:schemeClr val="tx2"/>
            </a:solidFill>
            <a:latin typeface="Times New Roman" panose="02020603050405020304" pitchFamily="18" charset="0"/>
            <a:cs typeface="Times New Roman" panose="02020603050405020304" pitchFamily="18" charset="0"/>
          </a:endParaRPr>
        </a:p>
      </xdr:txBody>
    </xdr:sp>
    <xdr:clientData fPrintsWithSheet="0"/>
  </xdr:twoCellAnchor>
  <xdr:twoCellAnchor>
    <xdr:from>
      <xdr:col>5</xdr:col>
      <xdr:colOff>752474</xdr:colOff>
      <xdr:row>1</xdr:row>
      <xdr:rowOff>133350</xdr:rowOff>
    </xdr:from>
    <xdr:to>
      <xdr:col>7</xdr:col>
      <xdr:colOff>649604</xdr:colOff>
      <xdr:row>1</xdr:row>
      <xdr:rowOff>389382</xdr:rowOff>
    </xdr:to>
    <xdr:sp macro="" textlink="">
      <xdr:nvSpPr>
        <xdr:cNvPr id="12" name="Nút Biểu đồ" descr="Bấm để xem &quot;Summary Metrics Chart&quot;" title="TÓM LƯỢC">
          <a:hlinkClick xmlns:r="http://schemas.openxmlformats.org/officeDocument/2006/relationships" r:id="rId1" tooltip="Bấm để xem &quot;Summary Metrics Chart&quot;"/>
        </xdr:cNvPr>
        <xdr:cNvSpPr/>
      </xdr:nvSpPr>
      <xdr:spPr>
        <a:xfrm>
          <a:off x="8496299" y="295275"/>
          <a:ext cx="1097280" cy="256032"/>
        </a:xfrm>
        <a:prstGeom prst="roundRect">
          <a:avLst>
            <a:gd name="adj" fmla="val 22701"/>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vi-VN" sz="1000">
              <a:latin typeface="Times New Roman" panose="02020603050405020304" pitchFamily="18" charset="0"/>
              <a:cs typeface="Times New Roman" panose="02020603050405020304" pitchFamily="18" charset="0"/>
            </a:rPr>
            <a:t>TÓM LƯỢC</a:t>
          </a:r>
          <a:endParaRPr lang="en-US" sz="1000">
            <a:latin typeface="Times New Roman" panose="02020603050405020304" pitchFamily="18" charset="0"/>
            <a:cs typeface="Times New Roman" panose="02020603050405020304" pitchFamily="18" charset="0"/>
          </a:endParaRPr>
        </a:p>
      </xdr:txBody>
    </xdr:sp>
    <xdr:clientData fPrintsWithSheet="0"/>
  </xdr:twoCellAnchor>
  <xdr:twoCellAnchor>
    <xdr:from>
      <xdr:col>5</xdr:col>
      <xdr:colOff>219075</xdr:colOff>
      <xdr:row>33</xdr:row>
      <xdr:rowOff>57150</xdr:rowOff>
    </xdr:from>
    <xdr:to>
      <xdr:col>5</xdr:col>
      <xdr:colOff>942975</xdr:colOff>
      <xdr:row>34</xdr:row>
      <xdr:rowOff>203454</xdr:rowOff>
    </xdr:to>
    <xdr:sp macro="" textlink="">
      <xdr:nvSpPr>
        <xdr:cNvPr id="13" name="Nút Tóm lược" descr="Bấm để xem Summary Metrics Chart " title="TÓM LƯỢC">
          <a:hlinkClick xmlns:r="http://schemas.openxmlformats.org/officeDocument/2006/relationships" r:id="rId2" tooltip="Bấm để xem &quot;Summary Metrics Chart&quot;"/>
        </xdr:cNvPr>
        <xdr:cNvSpPr/>
      </xdr:nvSpPr>
      <xdr:spPr>
        <a:xfrm>
          <a:off x="7962900" y="7800975"/>
          <a:ext cx="723900" cy="374904"/>
        </a:xfrm>
        <a:prstGeom prst="roundRect">
          <a:avLst>
            <a:gd name="adj" fmla="val 22701"/>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vi-VN" sz="900">
              <a:solidFill>
                <a:schemeClr val="accent3">
                  <a:lumMod val="75000"/>
                </a:schemeClr>
              </a:solidFill>
              <a:latin typeface="Times New Roman" panose="02020603050405020304" pitchFamily="18" charset="0"/>
              <a:cs typeface="Times New Roman" panose="02020603050405020304" pitchFamily="18" charset="0"/>
            </a:rPr>
            <a:t>XEM BIỂU ĐỒ</a:t>
          </a:r>
          <a:endParaRPr lang="en-US" sz="900">
            <a:solidFill>
              <a:schemeClr val="accent3">
                <a:lumMod val="75000"/>
              </a:schemeClr>
            </a:solidFill>
            <a:latin typeface="Times New Roman" panose="02020603050405020304" pitchFamily="18" charset="0"/>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4</xdr:row>
      <xdr:rowOff>104775</xdr:rowOff>
    </xdr:from>
    <xdr:to>
      <xdr:col>17</xdr:col>
      <xdr:colOff>495300</xdr:colOff>
      <xdr:row>28</xdr:row>
      <xdr:rowOff>152400</xdr:rowOff>
    </xdr:to>
    <xdr:graphicFrame macro="">
      <xdr:nvGraphicFramePr>
        <xdr:cNvPr id="4" name="Chỉ số đo lường Tóm lược" descr="Biểu đồ cột so sánh chi phí trung bình tính theo Khách hàng Có được, Khách hàng đã Chấm dứt giao dịch, Khách hàng Hiện tại và Lãi hoặc Lỗ tính theo khách hàng." title="Chỉ số đo lườngTóm lược theo Khách hàn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133349</xdr:colOff>
      <xdr:row>1</xdr:row>
      <xdr:rowOff>114301</xdr:rowOff>
    </xdr:from>
    <xdr:to>
      <xdr:col>18</xdr:col>
      <xdr:colOff>11429</xdr:colOff>
      <xdr:row>1</xdr:row>
      <xdr:rowOff>370333</xdr:rowOff>
    </xdr:to>
    <xdr:sp macro="" textlink="">
      <xdr:nvSpPr>
        <xdr:cNvPr id="5" name="Nút phân tích" descr="Bấm để xem trang Phân tích Khả năng sinh lợi." title="Phân tích">
          <a:hlinkClick xmlns:r="http://schemas.openxmlformats.org/officeDocument/2006/relationships" r:id="rId2" tooltip="Bấm để xem trang Phân tích Khả năng sinh lợi"/>
        </xdr:cNvPr>
        <xdr:cNvSpPr/>
      </xdr:nvSpPr>
      <xdr:spPr>
        <a:xfrm>
          <a:off x="8953499" y="276226"/>
          <a:ext cx="1097280" cy="256032"/>
        </a:xfrm>
        <a:prstGeom prst="roundRect">
          <a:avLst>
            <a:gd name="adj" fmla="val 20608"/>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chemeClr val="lt1"/>
              </a:solidFill>
              <a:effectLst/>
              <a:latin typeface="Times New Roman" panose="02020603050405020304" pitchFamily="18" charset="0"/>
              <a:ea typeface="+mn-ea"/>
              <a:cs typeface="Times New Roman" panose="02020603050405020304" pitchFamily="18" charset="0"/>
            </a:rPr>
            <a:t>Phân tích</a:t>
          </a:r>
        </a:p>
      </xdr:txBody>
    </xdr:sp>
    <xdr:clientData fPrintsWithSheet="0"/>
  </xdr:twoCellAnchor>
</xdr:wsDr>
</file>

<file path=xl/theme/theme1.xml><?xml version="1.0" encoding="utf-8"?>
<a:theme xmlns:a="http://schemas.openxmlformats.org/drawingml/2006/main" name="Office Theme">
  <a:themeElements>
    <a:clrScheme name="CustomerProfitabilityAnalysis_colors">
      <a:dk1>
        <a:srgbClr val="000000"/>
      </a:dk1>
      <a:lt1>
        <a:srgbClr val="FFFFFF"/>
      </a:lt1>
      <a:dk2>
        <a:srgbClr val="493838"/>
      </a:dk2>
      <a:lt2>
        <a:srgbClr val="F2F0E6"/>
      </a:lt2>
      <a:accent1>
        <a:srgbClr val="37868B"/>
      </a:accent1>
      <a:accent2>
        <a:srgbClr val="FD7321"/>
      </a:accent2>
      <a:accent3>
        <a:srgbClr val="78A22F"/>
      </a:accent3>
      <a:accent4>
        <a:srgbClr val="D8AE00"/>
      </a:accent4>
      <a:accent5>
        <a:srgbClr val="A74622"/>
      </a:accent5>
      <a:accent6>
        <a:srgbClr val="6E4773"/>
      </a:accent6>
      <a:hlink>
        <a:srgbClr val="00868B"/>
      </a:hlink>
      <a:folHlink>
        <a:srgbClr val="6E4773"/>
      </a:folHlink>
    </a:clrScheme>
    <a:fontScheme name="CustomerProfitabilityAnalysis_fonts">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autoPageBreaks="0" fitToPage="1"/>
  </sheetPr>
  <dimension ref="A1:H36"/>
  <sheetViews>
    <sheetView showGridLines="0" tabSelected="1" workbookViewId="0"/>
  </sheetViews>
  <sheetFormatPr defaultRowHeight="18" customHeight="1" x14ac:dyDescent="0.25"/>
  <cols>
    <col min="1" max="1" width="2.140625" style="1" customWidth="1"/>
    <col min="2" max="2" width="52.140625" style="1" customWidth="1"/>
    <col min="3" max="3" width="19.85546875" style="1" customWidth="1"/>
    <col min="4" max="5" width="21" style="1" customWidth="1"/>
    <col min="6" max="6" width="16.28515625" style="1" customWidth="1"/>
    <col min="7" max="7" width="1.7109375" style="1" customWidth="1"/>
    <col min="8" max="8" width="9.85546875" style="1" customWidth="1"/>
    <col min="9" max="9" width="2.140625" style="1" customWidth="1"/>
    <col min="10" max="16384" width="9.140625" style="1"/>
  </cols>
  <sheetData>
    <row r="1" spans="1:8" ht="12.75" customHeight="1" x14ac:dyDescent="0.25"/>
    <row r="2" spans="1:8" ht="39.75" customHeight="1" x14ac:dyDescent="0.2">
      <c r="B2" s="3" t="s">
        <v>4</v>
      </c>
      <c r="C2" s="4"/>
      <c r="D2" s="5"/>
      <c r="E2" s="6"/>
      <c r="F2" s="6"/>
      <c r="G2" s="6"/>
      <c r="H2" s="7"/>
    </row>
    <row r="3" spans="1:8" ht="18" customHeight="1" x14ac:dyDescent="0.2">
      <c r="A3" s="2"/>
      <c r="B3" s="12" t="s">
        <v>5</v>
      </c>
      <c r="C3" s="9"/>
      <c r="D3" s="80" t="s">
        <v>6</v>
      </c>
      <c r="E3" s="80"/>
      <c r="F3" s="80"/>
      <c r="G3" s="80"/>
      <c r="H3" s="80"/>
    </row>
    <row r="4" spans="1:8" ht="18" customHeight="1" x14ac:dyDescent="0.2">
      <c r="A4" s="2"/>
      <c r="B4" s="13"/>
      <c r="C4" s="9"/>
      <c r="D4" s="10"/>
      <c r="E4" s="11"/>
      <c r="F4" s="11"/>
      <c r="G4" s="11"/>
      <c r="H4" s="2"/>
    </row>
    <row r="5" spans="1:8" ht="18" customHeight="1" x14ac:dyDescent="0.25">
      <c r="A5" s="2"/>
      <c r="B5" s="11"/>
      <c r="C5" s="11"/>
      <c r="D5" s="11"/>
      <c r="E5" s="11"/>
      <c r="F5" s="11"/>
      <c r="G5" s="11"/>
      <c r="H5" s="2"/>
    </row>
    <row r="6" spans="1:8" ht="30" customHeight="1" x14ac:dyDescent="0.3">
      <c r="A6" s="2"/>
      <c r="B6" s="14" t="s">
        <v>7</v>
      </c>
      <c r="C6" s="15" t="s">
        <v>8</v>
      </c>
      <c r="D6" s="15" t="s">
        <v>9</v>
      </c>
      <c r="E6" s="15" t="s">
        <v>10</v>
      </c>
      <c r="F6" s="16" t="s">
        <v>11</v>
      </c>
      <c r="G6" s="17"/>
      <c r="H6" s="18" t="s">
        <v>0</v>
      </c>
    </row>
    <row r="7" spans="1:8" ht="18" customHeight="1" x14ac:dyDescent="0.2">
      <c r="A7" s="2"/>
      <c r="B7" s="19" t="s">
        <v>31</v>
      </c>
      <c r="C7" s="20">
        <v>5</v>
      </c>
      <c r="D7" s="20">
        <v>8</v>
      </c>
      <c r="E7" s="20">
        <v>8</v>
      </c>
      <c r="F7" s="21">
        <f>SUM(C7:E7)</f>
        <v>21</v>
      </c>
      <c r="G7" s="22"/>
      <c r="H7" s="2"/>
    </row>
    <row r="8" spans="1:8" ht="18" customHeight="1" x14ac:dyDescent="0.2">
      <c r="A8" s="2"/>
      <c r="B8" s="19" t="s">
        <v>32</v>
      </c>
      <c r="C8" s="20">
        <v>2</v>
      </c>
      <c r="D8" s="20">
        <v>4</v>
      </c>
      <c r="E8" s="20">
        <v>4</v>
      </c>
      <c r="F8" s="21">
        <f t="shared" ref="F8:F10" si="0">SUM(C8:E8)</f>
        <v>10</v>
      </c>
      <c r="G8" s="22"/>
      <c r="H8" s="2"/>
    </row>
    <row r="9" spans="1:8" ht="18" customHeight="1" x14ac:dyDescent="0.2">
      <c r="A9" s="2"/>
      <c r="B9" s="19" t="s">
        <v>33</v>
      </c>
      <c r="C9" s="23">
        <v>-1</v>
      </c>
      <c r="D9" s="23">
        <v>-2</v>
      </c>
      <c r="E9" s="23">
        <v>-2</v>
      </c>
      <c r="F9" s="21">
        <f t="shared" si="0"/>
        <v>-5</v>
      </c>
      <c r="G9" s="22"/>
      <c r="H9" s="2"/>
    </row>
    <row r="10" spans="1:8" ht="18" customHeight="1" x14ac:dyDescent="0.2">
      <c r="A10" s="2"/>
      <c r="B10" s="24" t="s">
        <v>34</v>
      </c>
      <c r="C10" s="25">
        <f>SUBTOTAL(109,'Phân tích Khả năng sinh lợi'!$C$7:$C$9)</f>
        <v>6</v>
      </c>
      <c r="D10" s="25">
        <f>SUBTOTAL(109,'Phân tích Khả năng sinh lợi'!$D$7:$D$9)</f>
        <v>10</v>
      </c>
      <c r="E10" s="25">
        <f>SUBTOTAL(109,'Phân tích Khả năng sinh lợi'!$E$7:$E$9)</f>
        <v>10</v>
      </c>
      <c r="F10" s="25">
        <f t="shared" si="0"/>
        <v>26</v>
      </c>
      <c r="G10" s="22"/>
      <c r="H10" s="2"/>
    </row>
    <row r="11" spans="1:8" ht="18" customHeight="1" x14ac:dyDescent="0.2">
      <c r="A11" s="26"/>
      <c r="B11" s="81"/>
      <c r="C11" s="81"/>
      <c r="D11" s="81"/>
      <c r="E11" s="81"/>
      <c r="F11" s="81"/>
      <c r="G11" s="77"/>
      <c r="H11" s="26"/>
    </row>
    <row r="12" spans="1:8" ht="30" customHeight="1" x14ac:dyDescent="0.3">
      <c r="A12" s="2"/>
      <c r="B12" s="78" t="s">
        <v>35</v>
      </c>
      <c r="C12" s="28" t="s">
        <v>0</v>
      </c>
      <c r="D12" s="28" t="s">
        <v>1</v>
      </c>
      <c r="E12" s="28" t="s">
        <v>2</v>
      </c>
      <c r="F12" s="28" t="s">
        <v>3</v>
      </c>
      <c r="G12" s="29"/>
      <c r="H12" s="2"/>
    </row>
    <row r="13" spans="1:8" ht="18" customHeight="1" x14ac:dyDescent="0.2">
      <c r="A13" s="2"/>
      <c r="B13" s="30" t="s">
        <v>12</v>
      </c>
      <c r="C13" s="72">
        <v>31200000000</v>
      </c>
      <c r="D13" s="72">
        <v>37440000000</v>
      </c>
      <c r="E13" s="72">
        <v>52000000000</v>
      </c>
      <c r="F13" s="73">
        <f>SUM('Phân tích Khả năng sinh lợi'!$C13:$E13)</f>
        <v>120640000000</v>
      </c>
      <c r="G13" s="31"/>
      <c r="H13" s="2"/>
    </row>
    <row r="14" spans="1:8" ht="18" customHeight="1" x14ac:dyDescent="0.2">
      <c r="A14" s="2"/>
      <c r="B14" s="32" t="s">
        <v>13</v>
      </c>
      <c r="C14" s="33">
        <f>C13/$F$13</f>
        <v>0.25862068965517243</v>
      </c>
      <c r="D14" s="33">
        <f t="shared" ref="D14:E14" si="1">D13/$F$13</f>
        <v>0.31034482758620691</v>
      </c>
      <c r="E14" s="33">
        <f t="shared" si="1"/>
        <v>0.43103448275862066</v>
      </c>
      <c r="F14" s="34">
        <f>SUM(C14:E14)</f>
        <v>1</v>
      </c>
      <c r="G14" s="35"/>
      <c r="H14" s="2"/>
    </row>
    <row r="15" spans="1:8" ht="18" customHeight="1" x14ac:dyDescent="0.2">
      <c r="A15" s="2"/>
      <c r="B15" s="79"/>
      <c r="C15" s="79"/>
      <c r="D15" s="79"/>
      <c r="E15" s="79"/>
      <c r="F15" s="79"/>
      <c r="G15" s="75"/>
      <c r="H15" s="2"/>
    </row>
    <row r="16" spans="1:8" ht="18" customHeight="1" x14ac:dyDescent="0.25">
      <c r="A16" s="2"/>
      <c r="B16" s="36" t="s">
        <v>14</v>
      </c>
      <c r="C16" s="37" t="s">
        <v>0</v>
      </c>
      <c r="D16" s="37" t="s">
        <v>1</v>
      </c>
      <c r="E16" s="37" t="s">
        <v>2</v>
      </c>
      <c r="F16" s="37" t="s">
        <v>3</v>
      </c>
      <c r="G16" s="38"/>
      <c r="H16" s="2"/>
    </row>
    <row r="17" spans="1:8" ht="18" customHeight="1" x14ac:dyDescent="0.2">
      <c r="A17" s="2"/>
      <c r="B17" s="39" t="s">
        <v>15</v>
      </c>
      <c r="C17" s="68">
        <v>20800000000</v>
      </c>
      <c r="D17" s="68">
        <v>29120000000</v>
      </c>
      <c r="E17" s="68">
        <v>29120000000</v>
      </c>
      <c r="F17" s="69">
        <f>SUM('Phân tích Khả năng sinh lợi'!$C17:$E17)</f>
        <v>79040000000</v>
      </c>
      <c r="G17" s="41"/>
      <c r="H17" s="2"/>
    </row>
    <row r="18" spans="1:8" ht="18" customHeight="1" x14ac:dyDescent="0.2">
      <c r="A18" s="2"/>
      <c r="B18" s="39" t="s">
        <v>16</v>
      </c>
      <c r="C18" s="42">
        <v>4160000000</v>
      </c>
      <c r="D18" s="42">
        <v>2080000000</v>
      </c>
      <c r="E18" s="42">
        <v>2080000000</v>
      </c>
      <c r="F18" s="43">
        <f>SUM('Phân tích Khả năng sinh lợi'!$C18:$E18)</f>
        <v>8320000000</v>
      </c>
      <c r="G18" s="44"/>
      <c r="H18" s="2"/>
    </row>
    <row r="19" spans="1:8" ht="18" customHeight="1" x14ac:dyDescent="0.2">
      <c r="A19" s="2"/>
      <c r="B19" s="45" t="s">
        <v>17</v>
      </c>
      <c r="C19" s="46">
        <f>SUBTOTAL(109,'Phân tích Khả năng sinh lợi'!$C$17:$C$18)</f>
        <v>24960000000</v>
      </c>
      <c r="D19" s="46">
        <f>SUBTOTAL(109,'Phân tích Khả năng sinh lợi'!$D$17:$D$18)</f>
        <v>31200000000</v>
      </c>
      <c r="E19" s="46">
        <f>SUBTOTAL(109,'Phân tích Khả năng sinh lợi'!$E$17:$E$18)</f>
        <v>31200000000</v>
      </c>
      <c r="F19" s="43">
        <f>SUBTOTAL(109,'Phân tích Khả năng sinh lợi'!$F$17:$F$18)</f>
        <v>87360000000</v>
      </c>
      <c r="G19" s="44"/>
      <c r="H19" s="2"/>
    </row>
    <row r="20" spans="1:8" ht="18" customHeight="1" x14ac:dyDescent="0.2">
      <c r="A20" s="2"/>
      <c r="B20" s="47" t="s">
        <v>18</v>
      </c>
      <c r="C20" s="70">
        <f>C13-'Phân tích Khả năng sinh lợi'!$C$19</f>
        <v>6240000000</v>
      </c>
      <c r="D20" s="70">
        <f>D13-'Phân tích Khả năng sinh lợi'!$D$19</f>
        <v>6240000000</v>
      </c>
      <c r="E20" s="70">
        <f>E13-'Phân tích Khả năng sinh lợi'!$E$19</f>
        <v>20800000000</v>
      </c>
      <c r="F20" s="71">
        <f>F13-'Phân tích Khả năng sinh lợi'!$F$19</f>
        <v>33280000000</v>
      </c>
      <c r="G20" s="48"/>
      <c r="H20" s="2"/>
    </row>
    <row r="21" spans="1:8" ht="18" customHeight="1" x14ac:dyDescent="0.2">
      <c r="A21" s="2"/>
      <c r="B21" s="49" t="s">
        <v>13</v>
      </c>
      <c r="C21" s="50">
        <f>MAX(0,MIN(1,C20/$F$20))</f>
        <v>0.1875</v>
      </c>
      <c r="D21" s="50">
        <f t="shared" ref="D21:E21" si="2">MAX(0,MIN(1,D20/$F$20))</f>
        <v>0.1875</v>
      </c>
      <c r="E21" s="50">
        <f t="shared" si="2"/>
        <v>0.625</v>
      </c>
      <c r="F21" s="51">
        <f>SUM('Phân tích Khả năng sinh lợi'!$C21:$E21)</f>
        <v>1</v>
      </c>
      <c r="G21" s="52"/>
      <c r="H21" s="2"/>
    </row>
    <row r="22" spans="1:8" ht="18" customHeight="1" x14ac:dyDescent="0.2">
      <c r="A22" s="2"/>
      <c r="B22" s="79"/>
      <c r="C22" s="79"/>
      <c r="D22" s="79"/>
      <c r="E22" s="79"/>
      <c r="F22" s="79"/>
      <c r="G22" s="75"/>
      <c r="H22" s="2"/>
    </row>
    <row r="23" spans="1:8" ht="18" customHeight="1" x14ac:dyDescent="0.25">
      <c r="A23" s="2"/>
      <c r="B23" s="53" t="s">
        <v>19</v>
      </c>
      <c r="C23" s="37" t="s">
        <v>0</v>
      </c>
      <c r="D23" s="37" t="s">
        <v>1</v>
      </c>
      <c r="E23" s="37" t="s">
        <v>2</v>
      </c>
      <c r="F23" s="37" t="s">
        <v>3</v>
      </c>
      <c r="G23" s="38"/>
      <c r="H23" s="2"/>
    </row>
    <row r="24" spans="1:8" ht="18" customHeight="1" x14ac:dyDescent="0.2">
      <c r="A24" s="2"/>
      <c r="B24" s="39" t="s">
        <v>20</v>
      </c>
      <c r="C24" s="68">
        <v>2184000000</v>
      </c>
      <c r="D24" s="68">
        <v>2496000000</v>
      </c>
      <c r="E24" s="68">
        <v>4888000000</v>
      </c>
      <c r="F24" s="69">
        <f>SUM('Phân tích Khả năng sinh lợi'!$C24:$E24)</f>
        <v>9568000000</v>
      </c>
      <c r="G24" s="41"/>
      <c r="H24" s="2"/>
    </row>
    <row r="25" spans="1:8" ht="18" customHeight="1" x14ac:dyDescent="0.2">
      <c r="A25" s="2"/>
      <c r="B25" s="39" t="s">
        <v>21</v>
      </c>
      <c r="C25" s="42">
        <v>3120000000</v>
      </c>
      <c r="D25" s="42">
        <v>2600000000</v>
      </c>
      <c r="E25" s="42">
        <v>5720000000</v>
      </c>
      <c r="F25" s="40">
        <f>SUM('Phân tích Khả năng sinh lợi'!$C25:$E25)</f>
        <v>11440000000</v>
      </c>
      <c r="G25" s="41"/>
      <c r="H25" s="2"/>
    </row>
    <row r="26" spans="1:8" ht="18" customHeight="1" x14ac:dyDescent="0.2">
      <c r="A26" s="2"/>
      <c r="B26" s="39" t="s">
        <v>22</v>
      </c>
      <c r="C26" s="42">
        <v>1664000000</v>
      </c>
      <c r="D26" s="42">
        <v>3952000000</v>
      </c>
      <c r="E26" s="42">
        <v>2912000000</v>
      </c>
      <c r="F26" s="69">
        <f>SUM('Phân tích Khả năng sinh lợi'!$C26:$E26)</f>
        <v>8528000000</v>
      </c>
      <c r="G26" s="41"/>
      <c r="H26" s="2"/>
    </row>
    <row r="27" spans="1:8" ht="18" customHeight="1" x14ac:dyDescent="0.2">
      <c r="A27" s="2"/>
      <c r="B27" s="54" t="s">
        <v>23</v>
      </c>
      <c r="C27" s="55">
        <f>SUBTOTAL(109,'Phân tích Khả năng sinh lợi'!$C$24:$C$26)</f>
        <v>6968000000</v>
      </c>
      <c r="D27" s="55">
        <f>SUBTOTAL(109,'Phân tích Khả năng sinh lợi'!$D$24:$D$26)</f>
        <v>9048000000</v>
      </c>
      <c r="E27" s="55">
        <f>SUBTOTAL(109,'Phân tích Khả năng sinh lợi'!$E$24:$E$26)</f>
        <v>13520000000</v>
      </c>
      <c r="F27" s="56">
        <f>SUBTOTAL(109,'Phân tích Khả năng sinh lợi'!$F$24:$F$26)</f>
        <v>29536000000</v>
      </c>
      <c r="G27" s="44"/>
      <c r="H27" s="2"/>
    </row>
    <row r="28" spans="1:8" ht="18" customHeight="1" x14ac:dyDescent="0.2">
      <c r="A28" s="2"/>
      <c r="B28" s="79"/>
      <c r="C28" s="79"/>
      <c r="D28" s="79"/>
      <c r="E28" s="79"/>
      <c r="F28" s="79"/>
      <c r="G28" s="75"/>
      <c r="H28" s="2"/>
    </row>
    <row r="29" spans="1:8" ht="18" customHeight="1" x14ac:dyDescent="0.2">
      <c r="A29" s="2"/>
      <c r="B29" s="57" t="s">
        <v>24</v>
      </c>
      <c r="C29" s="74">
        <f>C20-C27</f>
        <v>-728000000</v>
      </c>
      <c r="D29" s="74">
        <f>D20-D27</f>
        <v>-2808000000</v>
      </c>
      <c r="E29" s="74">
        <f>E20-E27</f>
        <v>7280000000</v>
      </c>
      <c r="F29" s="58">
        <f>F20-'Phân tích Khả năng sinh lợi'!$F$27</f>
        <v>3744000000</v>
      </c>
      <c r="G29" s="48"/>
      <c r="H29" s="2"/>
    </row>
    <row r="30" spans="1:8" ht="18" customHeight="1" x14ac:dyDescent="0.2">
      <c r="A30" s="2"/>
      <c r="B30" s="59" t="s">
        <v>13</v>
      </c>
      <c r="C30" s="60">
        <f>MAX(0,MIN(1,C29/$F$29))</f>
        <v>0</v>
      </c>
      <c r="D30" s="60">
        <f t="shared" ref="D30:E30" si="3">MAX(0,MIN(1,D29/$F$29))</f>
        <v>0</v>
      </c>
      <c r="E30" s="60">
        <f t="shared" si="3"/>
        <v>1</v>
      </c>
      <c r="F30" s="61">
        <f>SUM('Phân tích Khả năng sinh lợi'!$C30:$E30)</f>
        <v>1</v>
      </c>
      <c r="G30" s="52"/>
      <c r="H30" s="2"/>
    </row>
    <row r="31" spans="1:8" ht="18" customHeight="1" x14ac:dyDescent="0.2">
      <c r="A31" s="2"/>
      <c r="B31" s="79"/>
      <c r="C31" s="79"/>
      <c r="D31" s="79"/>
      <c r="E31" s="79"/>
      <c r="F31" s="79"/>
      <c r="G31" s="75"/>
      <c r="H31" s="2"/>
    </row>
    <row r="32" spans="1:8" ht="30" customHeight="1" x14ac:dyDescent="0.25">
      <c r="A32" s="2"/>
      <c r="B32" s="27" t="s">
        <v>25</v>
      </c>
      <c r="C32" s="15"/>
      <c r="D32" s="15"/>
      <c r="E32" s="15"/>
      <c r="F32" s="16"/>
      <c r="G32" s="2"/>
      <c r="H32" s="2"/>
    </row>
    <row r="33" spans="1:8" ht="18" customHeight="1" x14ac:dyDescent="0.2">
      <c r="A33" s="2"/>
      <c r="B33" s="62" t="s">
        <v>26</v>
      </c>
      <c r="C33" s="63">
        <f>C24/C8</f>
        <v>1092000000</v>
      </c>
      <c r="D33" s="63">
        <f>D24/D8</f>
        <v>624000000</v>
      </c>
      <c r="E33" s="63">
        <f>E24/E8</f>
        <v>1222000000</v>
      </c>
      <c r="F33" s="64"/>
      <c r="G33" s="2"/>
      <c r="H33" s="2"/>
    </row>
    <row r="34" spans="1:8" ht="18" customHeight="1" x14ac:dyDescent="0.2">
      <c r="A34" s="2"/>
      <c r="B34" s="62" t="s">
        <v>27</v>
      </c>
      <c r="C34" s="63">
        <f>-C26/C9</f>
        <v>1664000000</v>
      </c>
      <c r="D34" s="63">
        <f>-D26/D9</f>
        <v>1976000000</v>
      </c>
      <c r="E34" s="63">
        <f>-E26/E9</f>
        <v>1456000000</v>
      </c>
      <c r="F34" s="64"/>
      <c r="G34" s="2"/>
      <c r="H34" s="2"/>
    </row>
    <row r="35" spans="1:8" ht="18" customHeight="1" x14ac:dyDescent="0.2">
      <c r="A35" s="2"/>
      <c r="B35" s="62" t="s">
        <v>28</v>
      </c>
      <c r="C35" s="63">
        <f>C25/'Phân tích Khả năng sinh lợi'!$C$10</f>
        <v>520000000</v>
      </c>
      <c r="D35" s="63">
        <f>D25/'Phân tích Khả năng sinh lợi'!$D$10</f>
        <v>260000000</v>
      </c>
      <c r="E35" s="63">
        <f>E25/'Phân tích Khả năng sinh lợi'!$E$10</f>
        <v>572000000</v>
      </c>
      <c r="F35" s="64"/>
      <c r="G35" s="2"/>
      <c r="H35" s="2"/>
    </row>
    <row r="36" spans="1:8" ht="18" customHeight="1" x14ac:dyDescent="0.2">
      <c r="A36" s="2"/>
      <c r="B36" s="65" t="s">
        <v>29</v>
      </c>
      <c r="C36" s="67">
        <f>C29/'Phân tích Khả năng sinh lợi'!$C$10</f>
        <v>-121333333.33333333</v>
      </c>
      <c r="D36" s="67">
        <f>D29/'Phân tích Khả năng sinh lợi'!$D$10</f>
        <v>-280800000</v>
      </c>
      <c r="E36" s="67">
        <f>E29/'Phân tích Khả năng sinh lợi'!$E$10</f>
        <v>728000000</v>
      </c>
      <c r="F36" s="66"/>
      <c r="G36" s="2"/>
      <c r="H36" s="2"/>
    </row>
  </sheetData>
  <mergeCells count="6">
    <mergeCell ref="B31:F31"/>
    <mergeCell ref="D3:H3"/>
    <mergeCell ref="B11:F11"/>
    <mergeCell ref="B15:F15"/>
    <mergeCell ref="B22:F22"/>
    <mergeCell ref="B28:F28"/>
  </mergeCells>
  <pageMargins left="0.7" right="0.7" top="0.75" bottom="0.75" header="0.3" footer="0.3"/>
  <pageSetup scale="71" orientation="landscape" r:id="rId1"/>
  <drawing r:id="rId2"/>
  <extLst>
    <ext xmlns:x14="http://schemas.microsoft.com/office/spreadsheetml/2009/9/main" uri="{05C60535-1F16-4fd2-B633-F4F36F0B64E0}">
      <x14:sparklineGroups xmlns:xm="http://schemas.microsoft.com/office/excel/2006/main">
        <x14:sparklineGroup displayEmptyCellsAs="gap" high="1" low="1">
          <x14:colorSeries theme="0" tint="-0.249977111117893"/>
          <x14:colorNegative theme="5"/>
          <x14:colorAxis rgb="FF000000"/>
          <x14:colorMarkers theme="4" tint="-0.499984740745262"/>
          <x14:colorFirst theme="4" tint="0.39997558519241921"/>
          <x14:colorLast theme="4" tint="0.39997558519241921"/>
          <x14:colorHigh theme="4"/>
          <x14:colorLow theme="8"/>
          <x14:sparklines>
            <x14:sparkline>
              <xm:f>'Phân tích Khả năng sinh lợi'!C7:E7</xm:f>
              <xm:sqref>H7</xm:sqref>
            </x14:sparkline>
            <x14:sparkline>
              <xm:f>'Phân tích Khả năng sinh lợi'!C10:E10</xm:f>
              <xm:sqref>H10</xm:sqref>
            </x14:sparkline>
            <x14:sparkline>
              <xm:f>'Phân tích Khả năng sinh lợi'!C9:E9</xm:f>
              <xm:sqref>H9</xm:sqref>
            </x14:sparkline>
            <x14:sparkline>
              <xm:f>'Phân tích Khả năng sinh lợi'!C13:E13</xm:f>
              <xm:sqref>H13</xm:sqref>
            </x14:sparkline>
            <x14:sparkline>
              <xm:f>'Phân tích Khả năng sinh lợi'!C19:E19</xm:f>
              <xm:sqref>H19</xm:sqref>
            </x14:sparkline>
            <x14:sparkline>
              <xm:f>'Phân tích Khả năng sinh lợi'!C18:E18</xm:f>
              <xm:sqref>H18</xm:sqref>
            </x14:sparkline>
            <x14:sparkline>
              <xm:f>'Phân tích Khả năng sinh lợi'!C17:E17</xm:f>
              <xm:sqref>H17</xm:sqref>
            </x14:sparkline>
            <x14:sparkline>
              <xm:f>'Phân tích Khả năng sinh lợi'!C30:F30</xm:f>
              <xm:sqref>H30</xm:sqref>
            </x14:sparkline>
            <x14:sparkline>
              <xm:f>'Phân tích Khả năng sinh lợi'!C26:E26</xm:f>
              <xm:sqref>H26</xm:sqref>
            </x14:sparkline>
            <x14:sparkline>
              <xm:f>'Phân tích Khả năng sinh lợi'!C20:E20</xm:f>
              <xm:sqref>H20</xm:sqref>
            </x14:sparkline>
            <x14:sparkline>
              <xm:f>'Phân tích Khả năng sinh lợi'!C14:E14</xm:f>
              <xm:sqref>H14</xm:sqref>
            </x14:sparkline>
            <x14:sparkline>
              <xm:f>'Phân tích Khả năng sinh lợi'!C8:E8</xm:f>
              <xm:sqref>H8</xm:sqref>
            </x14:sparkline>
            <x14:sparkline>
              <xm:f>'Phân tích Khả năng sinh lợi'!C25:E25</xm:f>
              <xm:sqref>H25</xm:sqref>
            </x14:sparkline>
            <x14:sparkline>
              <xm:f>'Phân tích Khả năng sinh lợi'!C21:E21</xm:f>
              <xm:sqref>H21</xm:sqref>
            </x14:sparkline>
            <x14:sparkline>
              <xm:f>'Phân tích Khả năng sinh lợi'!C29:F29</xm:f>
              <xm:sqref>H29</xm:sqref>
            </x14:sparkline>
            <x14:sparkline>
              <xm:f>'Phân tích Khả năng sinh lợi'!C24:E24</xm:f>
              <xm:sqref>H24</xm:sqref>
            </x14:sparkline>
            <x14:sparkline>
              <xm:f>'Phân tích Khả năng sinh lợi'!C27:E27</xm:f>
              <xm:sqref>H27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R3"/>
  <sheetViews>
    <sheetView showGridLines="0" workbookViewId="0">
      <selection activeCell="U4" sqref="U4"/>
    </sheetView>
  </sheetViews>
  <sheetFormatPr defaultRowHeight="18" customHeight="1" x14ac:dyDescent="0.25"/>
  <cols>
    <col min="1" max="1" width="2.140625" style="1" customWidth="1"/>
    <col min="2" max="15" width="9.140625" style="1"/>
    <col min="16" max="16" width="2.140625" style="1" customWidth="1"/>
    <col min="17" max="16384" width="9.140625" style="1"/>
  </cols>
  <sheetData>
    <row r="1" spans="1:18" ht="12.75" customHeight="1" x14ac:dyDescent="0.25"/>
    <row r="2" spans="1:18" ht="39.75" customHeight="1" x14ac:dyDescent="0.2">
      <c r="A2" s="2"/>
      <c r="B2" s="3" t="s">
        <v>30</v>
      </c>
      <c r="C2" s="4"/>
      <c r="D2" s="5"/>
      <c r="E2" s="6"/>
      <c r="F2" s="6"/>
      <c r="G2" s="6"/>
      <c r="H2" s="7"/>
      <c r="I2" s="7"/>
      <c r="J2" s="7"/>
      <c r="K2" s="7"/>
      <c r="L2" s="7"/>
      <c r="M2" s="7"/>
      <c r="N2" s="7"/>
      <c r="O2" s="7"/>
      <c r="P2" s="7" t="s">
        <v>0</v>
      </c>
      <c r="Q2" s="7"/>
      <c r="R2" s="7"/>
    </row>
    <row r="3" spans="1:18" ht="18" customHeight="1" x14ac:dyDescent="0.2">
      <c r="A3" s="2"/>
      <c r="B3" s="8" t="str">
        <f>ReportDate</f>
        <v>20 THÁNG 1 NĂM 2013</v>
      </c>
      <c r="C3" s="9"/>
      <c r="D3" s="10"/>
      <c r="E3" s="11"/>
      <c r="F3" s="11"/>
      <c r="G3" s="11"/>
      <c r="H3" s="2"/>
      <c r="I3" s="2"/>
      <c r="J3" s="2"/>
      <c r="K3" s="2"/>
      <c r="L3" s="2"/>
      <c r="M3" s="2"/>
      <c r="N3" s="2"/>
      <c r="O3" s="2"/>
      <c r="P3" s="2"/>
      <c r="Q3" s="2"/>
      <c r="R3" s="76" t="str">
        <f>CompanyName</f>
        <v>TÊN CÔNG TY</v>
      </c>
    </row>
  </sheetData>
  <pageMargins left="0.7" right="0.7" top="0.75" bottom="0.75" header="0.3" footer="0.3"/>
  <pageSetup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33d27e29-ff2e-41a1-ae47-f7a39f7606c1" xsi:nil="true"/>
    <AssetExpire xmlns="33d27e29-ff2e-41a1-ae47-f7a39f7606c1">2029-01-01T08:00:00+00:00</AssetExpire>
    <CampaignTagsTaxHTField0 xmlns="33d27e29-ff2e-41a1-ae47-f7a39f7606c1">
      <Terms xmlns="http://schemas.microsoft.com/office/infopath/2007/PartnerControls"/>
    </CampaignTagsTaxHTField0>
    <IntlLangReviewDate xmlns="33d27e29-ff2e-41a1-ae47-f7a39f7606c1" xsi:nil="true"/>
    <TPFriendlyName xmlns="33d27e29-ff2e-41a1-ae47-f7a39f7606c1" xsi:nil="true"/>
    <IntlLangReview xmlns="33d27e29-ff2e-41a1-ae47-f7a39f7606c1">false</IntlLangReview>
    <LocLastLocAttemptVersionLookup xmlns="33d27e29-ff2e-41a1-ae47-f7a39f7606c1">835868</LocLastLocAttemptVersionLookup>
    <PolicheckWords xmlns="33d27e29-ff2e-41a1-ae47-f7a39f7606c1" xsi:nil="true"/>
    <SubmitterId xmlns="33d27e29-ff2e-41a1-ae47-f7a39f7606c1" xsi:nil="true"/>
    <AcquiredFrom xmlns="33d27e29-ff2e-41a1-ae47-f7a39f7606c1">Internal MS</AcquiredFrom>
    <EditorialStatus xmlns="33d27e29-ff2e-41a1-ae47-f7a39f7606c1">Complete</EditorialStatus>
    <Markets xmlns="33d27e29-ff2e-41a1-ae47-f7a39f7606c1"/>
    <OriginAsset xmlns="33d27e29-ff2e-41a1-ae47-f7a39f7606c1" xsi:nil="true"/>
    <AssetStart xmlns="33d27e29-ff2e-41a1-ae47-f7a39f7606c1">2012-05-15T20:03:00+00:00</AssetStart>
    <FriendlyTitle xmlns="33d27e29-ff2e-41a1-ae47-f7a39f7606c1" xsi:nil="true"/>
    <MarketSpecific xmlns="33d27e29-ff2e-41a1-ae47-f7a39f7606c1">false</MarketSpecific>
    <TPNamespace xmlns="33d27e29-ff2e-41a1-ae47-f7a39f7606c1" xsi:nil="true"/>
    <PublishStatusLookup xmlns="33d27e29-ff2e-41a1-ae47-f7a39f7606c1">
      <Value>52304</Value>
    </PublishStatusLookup>
    <APAuthor xmlns="33d27e29-ff2e-41a1-ae47-f7a39f7606c1">
      <UserInfo>
        <DisplayName>REDMOND\v-sa</DisplayName>
        <AccountId>2467</AccountId>
        <AccountType/>
      </UserInfo>
    </APAuthor>
    <TPCommandLine xmlns="33d27e29-ff2e-41a1-ae47-f7a39f7606c1" xsi:nil="true"/>
    <IntlLangReviewer xmlns="33d27e29-ff2e-41a1-ae47-f7a39f7606c1" xsi:nil="true"/>
    <OpenTemplate xmlns="33d27e29-ff2e-41a1-ae47-f7a39f7606c1">true</OpenTemplate>
    <CSXSubmissionDate xmlns="33d27e29-ff2e-41a1-ae47-f7a39f7606c1" xsi:nil="true"/>
    <TaxCatchAll xmlns="33d27e29-ff2e-41a1-ae47-f7a39f7606c1"/>
    <Manager xmlns="33d27e29-ff2e-41a1-ae47-f7a39f7606c1" xsi:nil="true"/>
    <NumericId xmlns="33d27e29-ff2e-41a1-ae47-f7a39f7606c1" xsi:nil="true"/>
    <ParentAssetId xmlns="33d27e29-ff2e-41a1-ae47-f7a39f7606c1" xsi:nil="true"/>
    <OriginalSourceMarket xmlns="33d27e29-ff2e-41a1-ae47-f7a39f7606c1">english</OriginalSourceMarket>
    <ApprovalStatus xmlns="33d27e29-ff2e-41a1-ae47-f7a39f7606c1">InProgress</ApprovalStatus>
    <TPComponent xmlns="33d27e29-ff2e-41a1-ae47-f7a39f7606c1" xsi:nil="true"/>
    <EditorialTags xmlns="33d27e29-ff2e-41a1-ae47-f7a39f7606c1" xsi:nil="true"/>
    <TPExecutable xmlns="33d27e29-ff2e-41a1-ae47-f7a39f7606c1" xsi:nil="true"/>
    <TPLaunchHelpLink xmlns="33d27e29-ff2e-41a1-ae47-f7a39f7606c1" xsi:nil="true"/>
    <LocComments xmlns="33d27e29-ff2e-41a1-ae47-f7a39f7606c1" xsi:nil="true"/>
    <LocRecommendedHandoff xmlns="33d27e29-ff2e-41a1-ae47-f7a39f7606c1" xsi:nil="true"/>
    <SourceTitle xmlns="33d27e29-ff2e-41a1-ae47-f7a39f7606c1" xsi:nil="true"/>
    <CSXUpdate xmlns="33d27e29-ff2e-41a1-ae47-f7a39f7606c1">false</CSXUpdate>
    <IntlLocPriority xmlns="33d27e29-ff2e-41a1-ae47-f7a39f7606c1" xsi:nil="true"/>
    <UAProjectedTotalWords xmlns="33d27e29-ff2e-41a1-ae47-f7a39f7606c1" xsi:nil="true"/>
    <AssetType xmlns="33d27e29-ff2e-41a1-ae47-f7a39f7606c1">TP</AssetType>
    <MachineTranslated xmlns="33d27e29-ff2e-41a1-ae47-f7a39f7606c1">false</MachineTranslated>
    <OutputCachingOn xmlns="33d27e29-ff2e-41a1-ae47-f7a39f7606c1">false</OutputCachingOn>
    <TemplateStatus xmlns="33d27e29-ff2e-41a1-ae47-f7a39f7606c1">Complete</TemplateStatus>
    <IsSearchable xmlns="33d27e29-ff2e-41a1-ae47-f7a39f7606c1">true</IsSearchable>
    <ContentItem xmlns="33d27e29-ff2e-41a1-ae47-f7a39f7606c1" xsi:nil="true"/>
    <HandoffToMSDN xmlns="33d27e29-ff2e-41a1-ae47-f7a39f7606c1" xsi:nil="true"/>
    <ShowIn xmlns="33d27e29-ff2e-41a1-ae47-f7a39f7606c1">Show everywhere</ShowIn>
    <ThumbnailAssetId xmlns="33d27e29-ff2e-41a1-ae47-f7a39f7606c1" xsi:nil="true"/>
    <UALocComments xmlns="33d27e29-ff2e-41a1-ae47-f7a39f7606c1" xsi:nil="true"/>
    <UALocRecommendation xmlns="33d27e29-ff2e-41a1-ae47-f7a39f7606c1">Localize</UALocRecommendation>
    <LastModifiedDateTime xmlns="33d27e29-ff2e-41a1-ae47-f7a39f7606c1" xsi:nil="true"/>
    <LegacyData xmlns="33d27e29-ff2e-41a1-ae47-f7a39f7606c1" xsi:nil="true"/>
    <LocManualTestRequired xmlns="33d27e29-ff2e-41a1-ae47-f7a39f7606c1">false</LocManualTestRequired>
    <ClipArtFilename xmlns="33d27e29-ff2e-41a1-ae47-f7a39f7606c1" xsi:nil="true"/>
    <TPApplication xmlns="33d27e29-ff2e-41a1-ae47-f7a39f7606c1" xsi:nil="true"/>
    <CSXHash xmlns="33d27e29-ff2e-41a1-ae47-f7a39f7606c1" xsi:nil="true"/>
    <DirectSourceMarket xmlns="33d27e29-ff2e-41a1-ae47-f7a39f7606c1">english</DirectSourceMarket>
    <PrimaryImageGen xmlns="33d27e29-ff2e-41a1-ae47-f7a39f7606c1">true</PrimaryImageGen>
    <PlannedPubDate xmlns="33d27e29-ff2e-41a1-ae47-f7a39f7606c1" xsi:nil="true"/>
    <CSXSubmissionMarket xmlns="33d27e29-ff2e-41a1-ae47-f7a39f7606c1" xsi:nil="true"/>
    <Downloads xmlns="33d27e29-ff2e-41a1-ae47-f7a39f7606c1">0</Downloads>
    <ArtSampleDocs xmlns="33d27e29-ff2e-41a1-ae47-f7a39f7606c1" xsi:nil="true"/>
    <TrustLevel xmlns="33d27e29-ff2e-41a1-ae47-f7a39f7606c1">1 Microsoft Managed Content</TrustLevel>
    <BlockPublish xmlns="33d27e29-ff2e-41a1-ae47-f7a39f7606c1">false</BlockPublish>
    <TPLaunchHelpLinkType xmlns="33d27e29-ff2e-41a1-ae47-f7a39f7606c1">Template</TPLaunchHelpLinkType>
    <LocalizationTagsTaxHTField0 xmlns="33d27e29-ff2e-41a1-ae47-f7a39f7606c1">
      <Terms xmlns="http://schemas.microsoft.com/office/infopath/2007/PartnerControls"/>
    </LocalizationTagsTaxHTField0>
    <BusinessGroup xmlns="33d27e29-ff2e-41a1-ae47-f7a39f7606c1" xsi:nil="true"/>
    <Providers xmlns="33d27e29-ff2e-41a1-ae47-f7a39f7606c1" xsi:nil="true"/>
    <TemplateTemplateType xmlns="33d27e29-ff2e-41a1-ae47-f7a39f7606c1">Excel 97 Default</TemplateTemplateType>
    <TimesCloned xmlns="33d27e29-ff2e-41a1-ae47-f7a39f7606c1" xsi:nil="true"/>
    <TPAppVersion xmlns="33d27e29-ff2e-41a1-ae47-f7a39f7606c1" xsi:nil="true"/>
    <VoteCount xmlns="33d27e29-ff2e-41a1-ae47-f7a39f7606c1" xsi:nil="true"/>
    <FeatureTagsTaxHTField0 xmlns="33d27e29-ff2e-41a1-ae47-f7a39f7606c1">
      <Terms xmlns="http://schemas.microsoft.com/office/infopath/2007/PartnerControls"/>
    </FeatureTagsTaxHTField0>
    <Provider xmlns="33d27e29-ff2e-41a1-ae47-f7a39f7606c1" xsi:nil="true"/>
    <UACurrentWords xmlns="33d27e29-ff2e-41a1-ae47-f7a39f7606c1" xsi:nil="true"/>
    <AssetId xmlns="33d27e29-ff2e-41a1-ae47-f7a39f7606c1">TP102897381</AssetId>
    <TPClientViewer xmlns="33d27e29-ff2e-41a1-ae47-f7a39f7606c1" xsi:nil="true"/>
    <DSATActionTaken xmlns="33d27e29-ff2e-41a1-ae47-f7a39f7606c1" xsi:nil="true"/>
    <APEditor xmlns="33d27e29-ff2e-41a1-ae47-f7a39f7606c1">
      <UserInfo>
        <DisplayName/>
        <AccountId xsi:nil="true"/>
        <AccountType/>
      </UserInfo>
    </APEditor>
    <TPInstallLocation xmlns="33d27e29-ff2e-41a1-ae47-f7a39f7606c1" xsi:nil="true"/>
    <OOCacheId xmlns="33d27e29-ff2e-41a1-ae47-f7a39f7606c1" xsi:nil="true"/>
    <IsDeleted xmlns="33d27e29-ff2e-41a1-ae47-f7a39f7606c1">false</IsDeleted>
    <PublishTargets xmlns="33d27e29-ff2e-41a1-ae47-f7a39f7606c1">OfficeOnlineVNext</PublishTargets>
    <ApprovalLog xmlns="33d27e29-ff2e-41a1-ae47-f7a39f7606c1" xsi:nil="true"/>
    <BugNumber xmlns="33d27e29-ff2e-41a1-ae47-f7a39f7606c1" xsi:nil="true"/>
    <CrawlForDependencies xmlns="33d27e29-ff2e-41a1-ae47-f7a39f7606c1">false</CrawlForDependencies>
    <InternalTagsTaxHTField0 xmlns="33d27e29-ff2e-41a1-ae47-f7a39f7606c1">
      <Terms xmlns="http://schemas.microsoft.com/office/infopath/2007/PartnerControls"/>
    </InternalTagsTaxHTField0>
    <LastHandOff xmlns="33d27e29-ff2e-41a1-ae47-f7a39f7606c1" xsi:nil="true"/>
    <Milestone xmlns="33d27e29-ff2e-41a1-ae47-f7a39f7606c1" xsi:nil="true"/>
    <OriginalRelease xmlns="33d27e29-ff2e-41a1-ae47-f7a39f7606c1">15</OriginalRelease>
    <RecommendationsModifier xmlns="33d27e29-ff2e-41a1-ae47-f7a39f7606c1" xsi:nil="true"/>
    <ScenarioTagsTaxHTField0 xmlns="33d27e29-ff2e-41a1-ae47-f7a39f7606c1">
      <Terms xmlns="http://schemas.microsoft.com/office/infopath/2007/PartnerControls"/>
    </ScenarioTagsTaxHTField0>
    <UANotes xmlns="33d27e29-ff2e-41a1-ae47-f7a39f7606c1" xsi:nil="true"/>
    <LocMarketGroupTiers2 xmlns="33d27e29-ff2e-41a1-ae47-f7a39f7606c1" xsi:nil="true"/>
    <NumOfRatings xmlns="33d27e29-ff2e-41a1-ae47-f7a39f7606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E66BA-1B54-438B-B635-7ED17AE56878}"/>
</file>

<file path=customXml/itemProps2.xml><?xml version="1.0" encoding="utf-8"?>
<ds:datastoreItem xmlns:ds="http://schemas.openxmlformats.org/officeDocument/2006/customXml" ds:itemID="{78FD2664-8A65-46F6-81C5-8230DA110089}"/>
</file>

<file path=customXml/itemProps3.xml><?xml version="1.0" encoding="utf-8"?>
<ds:datastoreItem xmlns:ds="http://schemas.openxmlformats.org/officeDocument/2006/customXml" ds:itemID="{A60BB7E7-A923-42B8-8DE4-8FB42826F2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2</vt:i4>
      </vt:variant>
    </vt:vector>
  </HeadingPairs>
  <TitlesOfParts>
    <vt:vector size="4" baseType="lpstr">
      <vt:lpstr>Phân tích Khả năng sinh lợi</vt:lpstr>
      <vt:lpstr>Biểu đồ Chỉ số đo Tóm tắt</vt:lpstr>
      <vt:lpstr>CompanyName</vt:lpstr>
      <vt:lpstr>ReportDate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2012-03-08T03:35:41Z</dcterms:created>
  <dcterms:modified xsi:type="dcterms:W3CDTF">2012-12-24T10:09:47Z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0x010100AFF56A22E162F645A87DF37DCD7CE6B30300551C514083F3BE438C342336EC41654F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