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7470478C-627A-45CC-985F-C84CEB73C86C}" xr6:coauthVersionLast="31" xr6:coauthVersionMax="36" xr10:uidLastSave="{00000000-0000-0000-0000-000000000000}"/>
  <bookViews>
    <workbookView xWindow="735" yWindow="-225" windowWidth="15480" windowHeight="11100" xr2:uid="{00000000-000D-0000-FFFF-FFFF00000000}"/>
  </bookViews>
  <sheets>
    <sheet name="Bảng chấm công nhân viên" sheetId="1" r:id="rId1"/>
    <sheet name="Tra_cứu_ngày_trong_tuần" sheetId="2" r:id="rId2"/>
  </sheets>
  <definedNames>
    <definedName name="_3_8">'Bảng chấm công nhân viên'!$I$7:$N$7</definedName>
    <definedName name="Ngày_kết_thúc">'Bảng chấm công nhân viên'!$E$4</definedName>
    <definedName name="Ngày_một">'Bảng chấm công nhân viên'!$H$7</definedName>
    <definedName name="_xlnm.Print_Area" localSheetId="0">'Bảng chấm công nhân viên'!$B$1:$Z$36</definedName>
    <definedName name="Tổng_số_giờ">'Bảng chấm công nhân viên'!$Z$35</definedName>
    <definedName name="Tuần_1_làm_thêm">'Bảng chấm công nhân viên'!$H$25:$N$32</definedName>
    <definedName name="Tuần_1_thông_thường">'Bảng chấm công nhân viên'!$H$9:$N$21</definedName>
    <definedName name="Tuần_2_làm_thêm">'Bảng chấm công nhân viên'!$P$26:$V$32</definedName>
    <definedName name="Tuần_2_thông_thường">'Bảng chấm công nhân viên'!$P$9:$V$21</definedName>
    <definedName name="Vùng_tiêu_đề_cột_1..G21.1">'Bảng chấm công nhân viên'!$B$8</definedName>
    <definedName name="Vùng_tiêu_đề_cột_10..Y21.1">'Bảng chấm công nhân viên'!$W$6</definedName>
    <definedName name="Vùng_tiêu_đề_cột_11..Z35.1">'Bảng chấm công nhân viên'!$Y$33:$Y$34</definedName>
    <definedName name="Vùng_tiêu_đề_cột_2..N21.1">'Bảng chấm công nhân viên'!$H$7</definedName>
    <definedName name="Vùng_tiêu_đề_cột_3..O21.1">'Bảng chấm công nhân viên'!$O$6</definedName>
    <definedName name="Vùng_tiêu_đề_cột_4..V21.1">'Bảng chấm công nhân viên'!$P$7</definedName>
    <definedName name="Vùng_tiêu_đề_cột_5..Y21.1">'Bảng chấm công nhân viên'!$W$6:$W$7</definedName>
    <definedName name="Vùng_tiêu_đề_cột_6..G32.1">'Bảng chấm công nhân viên'!$B$25</definedName>
    <definedName name="Vùng_tiêu_đề_cột_7..N32.1">'Bảng chấm công nhân viên'!$H$25</definedName>
    <definedName name="Vùng_tiêu_đề_cột_8..O32.1">'Bảng chấm công nhân viên'!$O$24:$O$25</definedName>
    <definedName name="Vùng_tiêu_đề_cột_9..V32.1">'Bảng chấm công nhân viên'!$P$24</definedName>
    <definedName name="Vùng_tiêu_đề_hàng_1..E4">'Bảng chấm công nhân viên'!$B$4:$D$4</definedName>
    <definedName name="Vùng_tiêu_đề_hàng_2..X35.1">'Bảng chấm công nhân viên'!$B$33:$G$33</definedName>
    <definedName name="Vùng_tiêu_đề_hàng_3..Y22">'Bảng chấm công nhân viên'!$B$22:$G$22</definedName>
    <definedName name="Vùng_tiêu_đề_hàng_4..E36">'Bảng chấm công nhân viên'!$B$36:$D$36</definedName>
    <definedName name="Vùng_tiêu_đề_hàng_5..I36">'Bảng chấm công nhân viên'!$G$36:$H$36</definedName>
    <definedName name="Vùng_tiêu_đề_hàng_6..R36">'Bảng chấm công nhân viên'!$P$36:$Q$36</definedName>
  </definedNames>
  <calcPr calcId="179017"/>
</workbook>
</file>

<file path=xl/calcChain.xml><?xml version="1.0" encoding="utf-8"?>
<calcChain xmlns="http://schemas.openxmlformats.org/spreadsheetml/2006/main">
  <c r="H25" i="1" l="1"/>
  <c r="V24" i="1"/>
  <c r="U24" i="1"/>
  <c r="T24" i="1"/>
  <c r="S24" i="1"/>
  <c r="R24" i="1"/>
  <c r="Q24" i="1"/>
  <c r="P24" i="1"/>
  <c r="N24" i="1"/>
  <c r="M24" i="1"/>
  <c r="L24" i="1"/>
  <c r="K24" i="1"/>
  <c r="J24" i="1"/>
  <c r="I24" i="1"/>
  <c r="H24" i="1"/>
  <c r="H8" i="1"/>
  <c r="V7" i="1"/>
  <c r="U7" i="1"/>
  <c r="T7" i="1"/>
  <c r="S7" i="1"/>
  <c r="R7" i="1"/>
  <c r="Q7" i="1"/>
  <c r="P7" i="1"/>
  <c r="N7" i="1"/>
  <c r="M7" i="1"/>
  <c r="L7" i="1"/>
  <c r="K7" i="1"/>
  <c r="J7" i="1"/>
  <c r="I7" i="1"/>
  <c r="N33" i="1" l="1"/>
  <c r="M33" i="1"/>
  <c r="L33" i="1"/>
  <c r="K33" i="1"/>
  <c r="J33" i="1"/>
  <c r="I33" i="1"/>
  <c r="H33" i="1"/>
  <c r="L25" i="1" l="1"/>
  <c r="J25" i="1"/>
  <c r="I25" i="1"/>
  <c r="K25" i="1"/>
  <c r="V25" i="1"/>
  <c r="U25" i="1"/>
  <c r="T25" i="1"/>
  <c r="S25" i="1"/>
  <c r="R25" i="1"/>
  <c r="Q25" i="1"/>
  <c r="P25" i="1"/>
  <c r="N25" i="1"/>
  <c r="M25" i="1"/>
  <c r="E4" i="1" l="1"/>
  <c r="U8" i="1"/>
  <c r="T8" i="1"/>
  <c r="S8" i="1"/>
  <c r="R8" i="1"/>
  <c r="Q8" i="1"/>
  <c r="P8" i="1"/>
  <c r="N8" i="1"/>
  <c r="M8" i="1"/>
  <c r="L8" i="1"/>
  <c r="K8" i="1"/>
  <c r="J8" i="1"/>
  <c r="I8" i="1"/>
  <c r="O9" i="1"/>
  <c r="W9" i="1"/>
  <c r="O10" i="1"/>
  <c r="W10" i="1"/>
  <c r="O11" i="1"/>
  <c r="W11" i="1"/>
  <c r="O12" i="1"/>
  <c r="W12" i="1"/>
  <c r="O13" i="1"/>
  <c r="W13" i="1"/>
  <c r="O14" i="1"/>
  <c r="W14" i="1"/>
  <c r="O15" i="1"/>
  <c r="W15" i="1"/>
  <c r="O16" i="1"/>
  <c r="W16" i="1"/>
  <c r="O17" i="1"/>
  <c r="W17" i="1"/>
  <c r="O18" i="1"/>
  <c r="W18" i="1"/>
  <c r="O19" i="1"/>
  <c r="W19" i="1"/>
  <c r="O20" i="1"/>
  <c r="W20" i="1"/>
  <c r="O21" i="1"/>
  <c r="W21" i="1"/>
  <c r="W26" i="1"/>
  <c r="O26" i="1"/>
  <c r="W27" i="1"/>
  <c r="O27" i="1"/>
  <c r="W28" i="1"/>
  <c r="O28" i="1"/>
  <c r="W29" i="1"/>
  <c r="O29" i="1"/>
  <c r="W30" i="1"/>
  <c r="O30" i="1"/>
  <c r="W31" i="1"/>
  <c r="O31" i="1"/>
  <c r="W32" i="1"/>
  <c r="O32" i="1"/>
  <c r="P33" i="1"/>
  <c r="Q33" i="1"/>
  <c r="Q35" i="1" s="1"/>
  <c r="R33" i="1"/>
  <c r="R35" i="1" s="1"/>
  <c r="S33" i="1"/>
  <c r="S35" i="1" s="1"/>
  <c r="T33" i="1"/>
  <c r="T35" i="1" s="1"/>
  <c r="U33" i="1"/>
  <c r="V33" i="1"/>
  <c r="V35" i="1" s="1"/>
  <c r="I35" i="1"/>
  <c r="J35" i="1"/>
  <c r="K35" i="1"/>
  <c r="L35" i="1"/>
  <c r="M35" i="1"/>
  <c r="N35" i="1"/>
  <c r="U35" i="1"/>
  <c r="H35" i="1"/>
  <c r="H22" i="1"/>
  <c r="I22" i="1"/>
  <c r="J22" i="1"/>
  <c r="K22" i="1"/>
  <c r="L22" i="1"/>
  <c r="M22" i="1"/>
  <c r="N22" i="1"/>
  <c r="P22" i="1"/>
  <c r="Q22" i="1"/>
  <c r="R22" i="1"/>
  <c r="S22" i="1"/>
  <c r="T22" i="1"/>
  <c r="U22" i="1"/>
  <c r="V22" i="1"/>
  <c r="X21" i="1" l="1"/>
  <c r="X19" i="1"/>
  <c r="X17" i="1"/>
  <c r="X9" i="1"/>
  <c r="X32" i="1"/>
  <c r="X31" i="1"/>
  <c r="X16" i="1"/>
  <c r="X10" i="1"/>
  <c r="X28" i="1"/>
  <c r="X13" i="1"/>
  <c r="X18" i="1"/>
  <c r="X14" i="1"/>
  <c r="X29" i="1"/>
  <c r="X11" i="1"/>
  <c r="X26" i="1"/>
  <c r="W22" i="1"/>
  <c r="W33" i="1"/>
  <c r="W34" i="1" s="1"/>
  <c r="W35" i="1" s="1"/>
  <c r="X20" i="1"/>
  <c r="X15" i="1"/>
  <c r="X12" i="1"/>
  <c r="X30" i="1"/>
  <c r="X27" i="1"/>
  <c r="V8" i="1"/>
  <c r="O22" i="1"/>
  <c r="P35" i="1"/>
  <c r="O33" i="1"/>
  <c r="O34" i="1" s="1"/>
  <c r="O35" i="1" s="1"/>
  <c r="X33" i="1" l="1"/>
  <c r="X34" i="1" s="1"/>
  <c r="X35" i="1" s="1"/>
  <c r="X22" i="1"/>
  <c r="Y35" i="1" l="1"/>
  <c r="Z35" i="1"/>
</calcChain>
</file>

<file path=xl/sharedStrings.xml><?xml version="1.0" encoding="utf-8"?>
<sst xmlns="http://schemas.openxmlformats.org/spreadsheetml/2006/main" count="47" uniqueCount="39">
  <si>
    <t>BẢNG CHẤM CÔNG CHO NHÂN VIÊN</t>
  </si>
  <si>
    <t>Ngày kết thúc bảng lương</t>
  </si>
  <si>
    <t>SỐ GIỜ LÀM VIỆC THÔNG THƯỜNG:</t>
  </si>
  <si>
    <t>Nhiệm vụ</t>
  </si>
  <si>
    <t xml:space="preserve">Tổng số giờ làm việc thông thường   </t>
  </si>
  <si>
    <t>SỐ GIỜ LÀM THÊM:</t>
  </si>
  <si>
    <t xml:space="preserve">Tổng số giờ làm thêm     </t>
  </si>
  <si>
    <t xml:space="preserve">Tiền lương làm thêm giờ:     </t>
  </si>
  <si>
    <t xml:space="preserve">Tiền làm thêm giờ được thanh toán     </t>
  </si>
  <si>
    <t xml:space="preserve">Nhân viên </t>
  </si>
  <si>
    <t>Vị trí</t>
  </si>
  <si>
    <t>Số lệnh giao việc</t>
  </si>
  <si>
    <t>Ngày:</t>
  </si>
  <si>
    <t>Mô tả công việc</t>
  </si>
  <si>
    <t>Tên nhân viên</t>
  </si>
  <si>
    <t>Mã số nhân viên</t>
  </si>
  <si>
    <t>Chức danh</t>
  </si>
  <si>
    <t>Mã số chức danh</t>
  </si>
  <si>
    <t xml:space="preserve">Giám sát viên </t>
  </si>
  <si>
    <t>Tổng số giờ
làm việc thông thường
tuần 1</t>
  </si>
  <si>
    <t>Số giờ làm thêm tuần 1</t>
  </si>
  <si>
    <t>Chọn Có trong ô bên phải, nếu cần phê duyệt 
để được làm thêm giờ</t>
  </si>
  <si>
    <t>Tổng số giờ
làm việc thông thường
tuần 2</t>
  </si>
  <si>
    <t>Số giờ làm thêm Tuần 2</t>
  </si>
  <si>
    <t>Tổng số giờ
làm việc
thông thường</t>
  </si>
  <si>
    <t>Tổng số giờ làm thêm</t>
  </si>
  <si>
    <t>Mã thanh toán
chỉ sử dụng
cho bảng lương</t>
  </si>
  <si>
    <t>Mã
làm thêm</t>
  </si>
  <si>
    <t>Tổng số giờ
đã
làm việc</t>
  </si>
  <si>
    <t>Tổng
được
thanh toán</t>
  </si>
  <si>
    <t>Số nguyên biểu thị
ngày trong tuần</t>
  </si>
  <si>
    <t>Ký hiệu viết tắt cho
ngày trong tuần</t>
  </si>
  <si>
    <t>CN</t>
  </si>
  <si>
    <t>T2</t>
  </si>
  <si>
    <t>T3</t>
  </si>
  <si>
    <t>T4</t>
  </si>
  <si>
    <t>T5</t>
  </si>
  <si>
    <t>T6</t>
  </si>
  <si>
    <t>T7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</si>
</sst>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 numFmtId="169" formatCode="[$-101042A]d\ mmmm\ yyyy;@"/>
    <numFmt numFmtId="170" formatCode="#,##0.00_ ;\-#,##0.00\ "/>
    <numFmt numFmtId="171" formatCode="[$-1010000]d/m/yy;@"/>
  </numFmts>
  <fonts count="11" x14ac:knownFonts="1">
    <font>
      <sz val="11"/>
      <name val="Arial Narrow"/>
      <family val="2"/>
      <scheme val="minor"/>
    </font>
    <font>
      <sz val="8"/>
      <name val="Tms Rmn"/>
    </font>
    <font>
      <sz val="8"/>
      <name val="Arial Narrow"/>
      <family val="2"/>
      <scheme val="minor"/>
    </font>
    <font>
      <b/>
      <sz val="8"/>
      <name val="Arial Narrow"/>
      <family val="2"/>
      <scheme val="minor"/>
    </font>
    <font>
      <b/>
      <sz val="14"/>
      <color theme="3"/>
      <name val="Arial"/>
      <family val="2"/>
      <scheme val="major"/>
    </font>
    <font>
      <b/>
      <sz val="13"/>
      <color theme="3"/>
      <name val="Arial Narrow"/>
      <family val="2"/>
      <scheme val="minor"/>
    </font>
    <font>
      <b/>
      <sz val="11"/>
      <color theme="3"/>
      <name val="Arial Narrow"/>
      <family val="2"/>
      <scheme val="minor"/>
    </font>
    <font>
      <i/>
      <sz val="11"/>
      <color theme="1" tint="0.34998626667073579"/>
      <name val="Arial Narrow"/>
      <family val="2"/>
      <scheme val="minor"/>
    </font>
    <font>
      <sz val="11"/>
      <name val="Tms Rmn"/>
    </font>
    <font>
      <b/>
      <sz val="11"/>
      <name val="Arial"/>
      <family val="2"/>
      <scheme val="major"/>
    </font>
    <font>
      <b/>
      <sz val="11"/>
      <name val="Arial Narrow"/>
      <family val="2"/>
      <scheme val="minor"/>
    </font>
  </fonts>
  <fills count="7">
    <fill>
      <patternFill patternType="none"/>
    </fill>
    <fill>
      <patternFill patternType="gray125"/>
    </fill>
    <fill>
      <patternFill patternType="solid">
        <fgColor indexed="46"/>
        <bgColor indexed="64"/>
      </patternFill>
    </fill>
    <fill>
      <patternFill patternType="lightUp"/>
    </fill>
    <fill>
      <patternFill patternType="solid">
        <fgColor theme="3" tint="0.79998168889431442"/>
        <bgColor indexed="64"/>
      </patternFill>
    </fill>
    <fill>
      <patternFill patternType="solid">
        <fgColor theme="0" tint="-4.9989318521683403E-2"/>
        <bgColor indexed="64"/>
      </patternFill>
    </fill>
    <fill>
      <patternFill patternType="solid">
        <fgColor rgb="FFFFFFCC"/>
      </patternFill>
    </fill>
  </fills>
  <borders count="46">
    <border>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style="medium">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right/>
      <top/>
      <bottom style="thick">
        <color theme="4" tint="-0.24994659260841701"/>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s>
  <cellStyleXfs count="10">
    <xf numFmtId="0" fontId="0" fillId="0" borderId="0"/>
    <xf numFmtId="167" fontId="8" fillId="0" borderId="0" applyFill="0" applyBorder="0" applyAlignment="0" applyProtection="0"/>
    <xf numFmtId="165" fontId="8" fillId="0" borderId="0" applyFill="0" applyBorder="0" applyAlignment="0" applyProtection="0"/>
    <xf numFmtId="166" fontId="8" fillId="0" borderId="0" applyFill="0" applyBorder="0" applyAlignment="0" applyProtection="0"/>
    <xf numFmtId="164" fontId="8" fillId="0" borderId="0" applyFill="0" applyBorder="0" applyAlignment="0" applyProtection="0"/>
    <xf numFmtId="9" fontId="8" fillId="0" borderId="0" applyFill="0" applyBorder="0" applyAlignment="0" applyProtection="0"/>
    <xf numFmtId="0" fontId="5" fillId="0" borderId="40" applyNumberFormat="0" applyFill="0" applyAlignment="0" applyProtection="0"/>
    <xf numFmtId="0" fontId="6" fillId="0" borderId="39" applyNumberFormat="0" applyFill="0" applyAlignment="0" applyProtection="0"/>
    <xf numFmtId="0" fontId="8" fillId="6" borderId="38" applyNumberFormat="0" applyAlignment="0" applyProtection="0"/>
    <xf numFmtId="0" fontId="7" fillId="0" borderId="0" applyNumberFormat="0" applyFill="0" applyBorder="0" applyAlignment="0" applyProtection="0"/>
  </cellStyleXfs>
  <cellXfs count="113">
    <xf numFmtId="0" fontId="0" fillId="0" borderId="0" xfId="0"/>
    <xf numFmtId="168" fontId="3" fillId="0" borderId="0" xfId="0" applyNumberFormat="1" applyFont="1" applyBorder="1" applyAlignment="1">
      <alignment horizontal="center" vertical="center"/>
    </xf>
    <xf numFmtId="168" fontId="2" fillId="0" borderId="0" xfId="0" applyNumberFormat="1" applyFont="1" applyAlignment="1">
      <alignment vertical="center"/>
    </xf>
    <xf numFmtId="1" fontId="10" fillId="4" borderId="7" xfId="0" quotePrefix="1" applyNumberFormat="1" applyFont="1" applyFill="1" applyBorder="1" applyAlignment="1">
      <alignment horizontal="center" vertical="center"/>
    </xf>
    <xf numFmtId="1" fontId="10" fillId="4" borderId="7"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7" xfId="0" applyNumberFormat="1" applyFont="1" applyFill="1" applyBorder="1" applyAlignment="1" applyProtection="1">
      <alignment horizontal="center" vertical="center"/>
    </xf>
    <xf numFmtId="168" fontId="10" fillId="4" borderId="35" xfId="0" applyNumberFormat="1" applyFont="1" applyFill="1" applyBorder="1" applyAlignment="1" applyProtection="1">
      <alignment horizontal="center" vertical="center"/>
    </xf>
    <xf numFmtId="168" fontId="10" fillId="4" borderId="36" xfId="0" applyNumberFormat="1" applyFont="1" applyFill="1" applyBorder="1" applyAlignment="1" applyProtection="1">
      <alignment horizontal="center" vertical="center"/>
    </xf>
    <xf numFmtId="0" fontId="10" fillId="0" borderId="0" xfId="0" applyFont="1" applyAlignment="1">
      <alignment horizontal="center" vertical="center"/>
    </xf>
    <xf numFmtId="168" fontId="10" fillId="0" borderId="0" xfId="0" applyNumberFormat="1" applyFont="1" applyAlignment="1">
      <alignment horizontal="center" vertical="center"/>
    </xf>
    <xf numFmtId="168" fontId="10" fillId="0" borderId="0" xfId="0" applyNumberFormat="1" applyFont="1" applyBorder="1" applyAlignment="1">
      <alignment horizontal="center" vertical="center"/>
    </xf>
    <xf numFmtId="168" fontId="10" fillId="0" borderId="7" xfId="0" applyNumberFormat="1" applyFont="1" applyBorder="1" applyAlignment="1">
      <alignment horizontal="center" vertical="center"/>
    </xf>
    <xf numFmtId="168" fontId="10" fillId="0" borderId="0" xfId="0" applyNumberFormat="1" applyFont="1" applyAlignment="1">
      <alignment vertical="center"/>
    </xf>
    <xf numFmtId="0" fontId="10" fillId="0" borderId="0" xfId="0" applyFont="1" applyAlignment="1">
      <alignment vertical="center"/>
    </xf>
    <xf numFmtId="168" fontId="10" fillId="0" borderId="0" xfId="0" applyNumberFormat="1" applyFont="1"/>
    <xf numFmtId="0" fontId="10" fillId="0" borderId="0" xfId="0" applyFont="1"/>
    <xf numFmtId="168" fontId="10" fillId="0" borderId="0" xfId="0" applyNumberFormat="1" applyFont="1" applyBorder="1" applyAlignment="1">
      <alignment vertical="center"/>
    </xf>
    <xf numFmtId="0" fontId="0" fillId="0" borderId="0" xfId="0" applyFont="1"/>
    <xf numFmtId="1" fontId="10" fillId="0" borderId="10" xfId="0" applyNumberFormat="1" applyFont="1" applyFill="1" applyBorder="1" applyAlignment="1" applyProtection="1">
      <alignment horizontal="center" vertical="center"/>
      <protection locked="0"/>
    </xf>
    <xf numFmtId="1" fontId="10" fillId="0" borderId="11" xfId="0" applyNumberFormat="1" applyFont="1" applyBorder="1" applyAlignment="1" applyProtection="1">
      <alignment horizontal="center" vertical="center"/>
      <protection locked="0"/>
    </xf>
    <xf numFmtId="1" fontId="10" fillId="0" borderId="11" xfId="0" applyNumberFormat="1" applyFont="1" applyFill="1" applyBorder="1" applyAlignment="1" applyProtection="1">
      <alignment horizontal="center" vertical="center"/>
      <protection locked="0"/>
    </xf>
    <xf numFmtId="168" fontId="10" fillId="0" borderId="11" xfId="0" applyNumberFormat="1" applyFont="1" applyBorder="1" applyAlignment="1" applyProtection="1">
      <alignment horizontal="center" vertical="center"/>
      <protection locked="0"/>
    </xf>
    <xf numFmtId="2" fontId="0" fillId="0" borderId="10" xfId="0" applyNumberFormat="1" applyFont="1" applyFill="1" applyBorder="1" applyAlignment="1" applyProtection="1">
      <alignment horizontal="center" vertical="center"/>
      <protection locked="0"/>
    </xf>
    <xf numFmtId="2" fontId="0" fillId="0" borderId="13" xfId="0" applyNumberFormat="1" applyFont="1" applyFill="1" applyBorder="1" applyAlignment="1" applyProtection="1">
      <alignment horizontal="center" vertical="center"/>
      <protection locked="0"/>
    </xf>
    <xf numFmtId="2" fontId="0" fillId="0" borderId="14" xfId="0" applyNumberFormat="1" applyFont="1" applyFill="1" applyBorder="1" applyAlignment="1" applyProtection="1">
      <alignment horizontal="center" vertical="center"/>
      <protection locked="0"/>
    </xf>
    <xf numFmtId="168" fontId="0" fillId="0" borderId="7" xfId="0" applyNumberFormat="1" applyFont="1" applyFill="1" applyBorder="1" applyAlignment="1">
      <alignment horizontal="center" vertical="center"/>
    </xf>
    <xf numFmtId="1" fontId="10" fillId="0" borderId="16" xfId="0" applyNumberFormat="1" applyFont="1" applyFill="1" applyBorder="1" applyAlignment="1" applyProtection="1">
      <alignment horizontal="center" vertical="center"/>
      <protection locked="0"/>
    </xf>
    <xf numFmtId="1" fontId="10" fillId="0" borderId="17" xfId="0" applyNumberFormat="1" applyFont="1" applyBorder="1" applyAlignment="1" applyProtection="1">
      <alignment horizontal="center" vertical="center"/>
      <protection locked="0"/>
    </xf>
    <xf numFmtId="1" fontId="10" fillId="0" borderId="17" xfId="0" applyNumberFormat="1" applyFont="1" applyFill="1" applyBorder="1" applyAlignment="1" applyProtection="1">
      <alignment horizontal="center" vertical="center"/>
      <protection locked="0"/>
    </xf>
    <xf numFmtId="168" fontId="10" fillId="0" borderId="17" xfId="0" applyNumberFormat="1" applyFont="1" applyBorder="1" applyAlignment="1" applyProtection="1">
      <alignment horizontal="center" vertical="center"/>
      <protection locked="0"/>
    </xf>
    <xf numFmtId="2" fontId="0" fillId="0" borderId="18" xfId="0" applyNumberFormat="1" applyFont="1" applyFill="1" applyBorder="1" applyAlignment="1" applyProtection="1">
      <alignment horizontal="center" vertical="center"/>
      <protection locked="0"/>
    </xf>
    <xf numFmtId="2" fontId="0" fillId="0" borderId="19" xfId="0" applyNumberFormat="1" applyFont="1" applyFill="1" applyBorder="1" applyAlignment="1" applyProtection="1">
      <alignment horizontal="center" vertical="center"/>
      <protection locked="0"/>
    </xf>
    <xf numFmtId="2" fontId="0" fillId="0" borderId="15" xfId="0" applyNumberFormat="1" applyFont="1" applyFill="1" applyBorder="1" applyAlignment="1" applyProtection="1">
      <alignment horizontal="center" vertical="center"/>
      <protection locked="0"/>
    </xf>
    <xf numFmtId="2" fontId="0" fillId="5" borderId="20" xfId="0" applyNumberFormat="1" applyFont="1" applyFill="1" applyBorder="1" applyAlignment="1">
      <alignment horizontal="center" vertical="center"/>
    </xf>
    <xf numFmtId="2" fontId="0" fillId="0" borderId="16" xfId="0" applyNumberFormat="1" applyFont="1" applyFill="1" applyBorder="1" applyAlignment="1" applyProtection="1">
      <alignment horizontal="center" vertical="center"/>
      <protection locked="0"/>
    </xf>
    <xf numFmtId="2" fontId="0" fillId="0" borderId="22" xfId="0" applyNumberFormat="1" applyFont="1" applyFill="1" applyBorder="1" applyAlignment="1" applyProtection="1">
      <alignment horizontal="center" vertical="center"/>
      <protection locked="0"/>
    </xf>
    <xf numFmtId="2" fontId="0" fillId="0" borderId="23" xfId="0" applyNumberFormat="1" applyFont="1" applyFill="1" applyBorder="1" applyAlignment="1" applyProtection="1">
      <alignment horizontal="center" vertical="center"/>
      <protection locked="0"/>
    </xf>
    <xf numFmtId="2" fontId="0" fillId="5" borderId="12" xfId="0" applyNumberFormat="1" applyFont="1" applyFill="1" applyBorder="1" applyAlignment="1">
      <alignment horizontal="center" vertical="center"/>
    </xf>
    <xf numFmtId="2" fontId="0" fillId="5" borderId="21" xfId="0" applyNumberFormat="1" applyFont="1" applyFill="1" applyBorder="1" applyAlignment="1">
      <alignment horizontal="center" vertical="center"/>
    </xf>
    <xf numFmtId="1" fontId="10" fillId="0" borderId="16" xfId="0" applyNumberFormat="1" applyFont="1" applyBorder="1" applyAlignment="1" applyProtection="1">
      <alignment horizontal="center" vertical="center"/>
      <protection locked="0"/>
    </xf>
    <xf numFmtId="1" fontId="10" fillId="0" borderId="24" xfId="0" applyNumberFormat="1" applyFont="1" applyBorder="1" applyAlignment="1" applyProtection="1">
      <alignment horizontal="center" vertical="center"/>
      <protection locked="0"/>
    </xf>
    <xf numFmtId="1" fontId="10" fillId="0" borderId="25" xfId="0" applyNumberFormat="1" applyFont="1" applyBorder="1" applyAlignment="1" applyProtection="1">
      <alignment horizontal="center" vertical="center"/>
      <protection locked="0"/>
    </xf>
    <xf numFmtId="168" fontId="10" fillId="0" borderId="25" xfId="0" applyNumberFormat="1" applyFont="1" applyBorder="1" applyAlignment="1" applyProtection="1">
      <alignment horizontal="center" vertical="center"/>
      <protection locked="0"/>
    </xf>
    <xf numFmtId="2" fontId="0" fillId="0" borderId="24" xfId="0" applyNumberFormat="1" applyFont="1" applyFill="1" applyBorder="1" applyAlignment="1" applyProtection="1">
      <alignment horizontal="center" vertical="center"/>
      <protection locked="0"/>
    </xf>
    <xf numFmtId="2" fontId="0" fillId="0" borderId="27"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5" borderId="29" xfId="0" applyNumberFormat="1" applyFont="1" applyFill="1" applyBorder="1" applyAlignment="1">
      <alignment horizontal="center" vertical="center"/>
    </xf>
    <xf numFmtId="2" fontId="0" fillId="5" borderId="30" xfId="0" applyNumberFormat="1" applyFont="1" applyFill="1" applyBorder="1" applyAlignment="1">
      <alignment horizontal="center" vertical="center"/>
    </xf>
    <xf numFmtId="2" fontId="0" fillId="5" borderId="8" xfId="0" applyNumberFormat="1" applyFont="1" applyFill="1" applyBorder="1" applyAlignment="1">
      <alignment horizontal="center" vertical="center"/>
    </xf>
    <xf numFmtId="2" fontId="0" fillId="5" borderId="7" xfId="0" applyNumberFormat="1" applyFont="1" applyFill="1" applyBorder="1" applyAlignment="1">
      <alignment horizontal="center" vertical="center"/>
    </xf>
    <xf numFmtId="168" fontId="10" fillId="3" borderId="7" xfId="0" applyNumberFormat="1" applyFont="1" applyFill="1" applyBorder="1" applyAlignment="1">
      <alignment horizontal="center" vertical="center"/>
    </xf>
    <xf numFmtId="168" fontId="10" fillId="0" borderId="0" xfId="0" applyNumberFormat="1" applyFont="1" applyFill="1" applyBorder="1" applyAlignment="1">
      <alignment vertical="center"/>
    </xf>
    <xf numFmtId="168" fontId="0" fillId="0" borderId="0" xfId="0" applyNumberFormat="1" applyFont="1" applyFill="1" applyBorder="1" applyAlignment="1">
      <alignment horizontal="center" vertical="center"/>
    </xf>
    <xf numFmtId="2" fontId="0" fillId="5" borderId="31" xfId="0" applyNumberFormat="1" applyFont="1" applyFill="1" applyBorder="1" applyAlignment="1">
      <alignment horizontal="center" vertical="center"/>
    </xf>
    <xf numFmtId="0" fontId="10" fillId="0" borderId="0" xfId="0" applyFont="1" applyBorder="1" applyAlignment="1">
      <alignment vertical="center"/>
    </xf>
    <xf numFmtId="1" fontId="10" fillId="0" borderId="18" xfId="0" applyNumberFormat="1" applyFont="1" applyBorder="1" applyAlignment="1" applyProtection="1">
      <alignment horizontal="center" vertical="center"/>
      <protection locked="0"/>
    </xf>
    <xf numFmtId="1" fontId="10" fillId="0" borderId="32" xfId="0" applyNumberFormat="1" applyFont="1" applyBorder="1" applyAlignment="1" applyProtection="1">
      <alignment vertical="center"/>
      <protection locked="0"/>
    </xf>
    <xf numFmtId="1" fontId="10" fillId="0" borderId="33" xfId="0" applyNumberFormat="1" applyFont="1" applyBorder="1" applyAlignment="1" applyProtection="1">
      <alignment vertical="center"/>
      <protection locked="0"/>
    </xf>
    <xf numFmtId="1" fontId="10" fillId="0" borderId="34" xfId="0" applyNumberFormat="1" applyFont="1" applyBorder="1" applyAlignment="1" applyProtection="1">
      <alignment vertical="center"/>
      <protection locked="0"/>
    </xf>
    <xf numFmtId="168" fontId="0" fillId="0" borderId="4" xfId="0" applyNumberFormat="1" applyFont="1" applyFill="1" applyBorder="1" applyAlignment="1">
      <alignment horizontal="center" vertical="center"/>
    </xf>
    <xf numFmtId="2" fontId="0" fillId="5" borderId="9" xfId="0" applyNumberFormat="1" applyFont="1" applyFill="1" applyBorder="1" applyAlignment="1">
      <alignment horizontal="center" vertical="center"/>
    </xf>
    <xf numFmtId="2" fontId="0" fillId="0" borderId="8" xfId="0" applyNumberFormat="1" applyFont="1" applyFill="1" applyBorder="1" applyAlignment="1">
      <alignment horizontal="center" vertical="center"/>
    </xf>
    <xf numFmtId="2" fontId="0" fillId="2" borderId="7" xfId="0" applyNumberFormat="1" applyFont="1" applyFill="1" applyBorder="1" applyAlignment="1">
      <alignment horizontal="center" vertical="center"/>
    </xf>
    <xf numFmtId="2" fontId="0" fillId="5" borderId="35" xfId="0" applyNumberFormat="1" applyFont="1" applyFill="1" applyBorder="1" applyAlignment="1">
      <alignment horizontal="center" vertical="center"/>
    </xf>
    <xf numFmtId="2" fontId="0" fillId="5" borderId="36" xfId="0" applyNumberFormat="1" applyFont="1" applyFill="1" applyBorder="1" applyAlignment="1">
      <alignment horizontal="center" vertical="center"/>
    </xf>
    <xf numFmtId="0" fontId="0" fillId="0" borderId="0" xfId="0" applyAlignment="1">
      <alignment wrapText="1"/>
    </xf>
    <xf numFmtId="0" fontId="0" fillId="0" borderId="0" xfId="0" applyAlignment="1">
      <alignment horizontal="right" vertical="top" wrapText="1"/>
    </xf>
    <xf numFmtId="168" fontId="9" fillId="0" borderId="0" xfId="0" applyNumberFormat="1" applyFont="1" applyBorder="1" applyAlignment="1">
      <alignment horizontal="right"/>
    </xf>
    <xf numFmtId="0" fontId="0" fillId="0" borderId="0" xfId="0" applyBorder="1" applyAlignment="1">
      <alignment horizontal="right" vertical="top" wrapText="1"/>
    </xf>
    <xf numFmtId="0" fontId="9" fillId="0" borderId="1" xfId="0" applyFont="1" applyBorder="1" applyAlignment="1">
      <alignment horizontal="center" wrapText="1"/>
    </xf>
    <xf numFmtId="0" fontId="0" fillId="0" borderId="0" xfId="0" applyFont="1" applyAlignment="1">
      <alignment horizontal="center"/>
    </xf>
    <xf numFmtId="169" fontId="10" fillId="4" borderId="37" xfId="0" applyNumberFormat="1" applyFont="1" applyFill="1" applyBorder="1" applyAlignment="1" applyProtection="1">
      <alignment horizontal="center"/>
    </xf>
    <xf numFmtId="170" fontId="0" fillId="0" borderId="12" xfId="0" applyNumberFormat="1" applyFont="1" applyFill="1" applyBorder="1" applyAlignment="1" applyProtection="1">
      <alignment horizontal="center" vertical="center"/>
      <protection locked="0"/>
    </xf>
    <xf numFmtId="170" fontId="0" fillId="0" borderId="26" xfId="0" applyNumberFormat="1" applyFont="1" applyFill="1" applyBorder="1" applyAlignment="1" applyProtection="1">
      <alignment horizontal="center" vertical="center"/>
      <protection locked="0"/>
    </xf>
    <xf numFmtId="2" fontId="0" fillId="5" borderId="6" xfId="0" applyNumberFormat="1" applyFont="1" applyFill="1" applyBorder="1" applyAlignment="1">
      <alignment horizontal="center" vertical="center"/>
    </xf>
    <xf numFmtId="2" fontId="0" fillId="5" borderId="15" xfId="0" applyNumberFormat="1" applyFont="1" applyFill="1" applyBorder="1" applyAlignment="1">
      <alignment horizontal="center" vertical="center"/>
    </xf>
    <xf numFmtId="2" fontId="0" fillId="5" borderId="5" xfId="0" applyNumberFormat="1" applyFont="1" applyFill="1" applyBorder="1" applyAlignment="1">
      <alignment horizontal="center" vertical="center"/>
    </xf>
    <xf numFmtId="171" fontId="10" fillId="4" borderId="36" xfId="0" applyNumberFormat="1" applyFont="1" applyFill="1" applyBorder="1" applyAlignment="1" applyProtection="1">
      <alignment horizontal="center" vertical="center"/>
    </xf>
    <xf numFmtId="171" fontId="10" fillId="4" borderId="7" xfId="0" applyNumberFormat="1" applyFont="1" applyFill="1" applyBorder="1" applyAlignment="1" applyProtection="1">
      <alignment horizontal="center" vertical="center"/>
    </xf>
    <xf numFmtId="171" fontId="10" fillId="4" borderId="7" xfId="0" applyNumberFormat="1" applyFont="1" applyFill="1" applyBorder="1" applyAlignment="1" applyProtection="1">
      <alignment horizontal="center" vertical="center"/>
      <protection locked="0"/>
    </xf>
    <xf numFmtId="171" fontId="10" fillId="4" borderId="35" xfId="0" applyNumberFormat="1" applyFont="1" applyFill="1" applyBorder="1" applyAlignment="1" applyProtection="1">
      <alignment horizontal="center" vertical="center"/>
    </xf>
    <xf numFmtId="168" fontId="10" fillId="0" borderId="1" xfId="0" applyNumberFormat="1" applyFont="1" applyBorder="1" applyAlignment="1">
      <alignment horizontal="left"/>
    </xf>
    <xf numFmtId="1" fontId="9" fillId="0" borderId="0" xfId="0" applyNumberFormat="1" applyFont="1" applyBorder="1" applyAlignment="1">
      <alignment horizontal="left"/>
    </xf>
    <xf numFmtId="1" fontId="9" fillId="0" borderId="2" xfId="0" applyNumberFormat="1" applyFont="1" applyBorder="1" applyAlignment="1">
      <alignment horizontal="left"/>
    </xf>
    <xf numFmtId="168" fontId="9" fillId="0" borderId="0" xfId="0" applyNumberFormat="1" applyFont="1" applyAlignment="1">
      <alignment horizontal="right"/>
    </xf>
    <xf numFmtId="2" fontId="10" fillId="0" borderId="4" xfId="0" applyNumberFormat="1" applyFont="1" applyFill="1" applyBorder="1" applyAlignment="1">
      <alignment horizontal="center" vertical="top" wrapText="1"/>
    </xf>
    <xf numFmtId="2" fontId="10" fillId="0" borderId="8" xfId="0" applyNumberFormat="1" applyFont="1" applyFill="1" applyBorder="1" applyAlignment="1">
      <alignment horizontal="center" vertical="top" wrapText="1"/>
    </xf>
    <xf numFmtId="168" fontId="10" fillId="0" borderId="0" xfId="0" applyNumberFormat="1" applyFont="1" applyAlignment="1">
      <alignment horizontal="right"/>
    </xf>
    <xf numFmtId="168" fontId="9" fillId="0" borderId="42" xfId="0" applyNumberFormat="1" applyFont="1" applyBorder="1" applyAlignment="1">
      <alignment horizontal="right" vertical="center" wrapText="1"/>
    </xf>
    <xf numFmtId="168" fontId="9" fillId="0" borderId="43" xfId="0" applyNumberFormat="1" applyFont="1" applyBorder="1" applyAlignment="1">
      <alignment horizontal="right" vertical="center" wrapText="1"/>
    </xf>
    <xf numFmtId="168" fontId="9" fillId="0" borderId="0" xfId="0" applyNumberFormat="1" applyFont="1" applyBorder="1" applyAlignment="1">
      <alignment horizontal="right" vertical="center" wrapText="1"/>
    </xf>
    <xf numFmtId="168" fontId="9" fillId="0" borderId="44" xfId="0" applyNumberFormat="1" applyFont="1" applyBorder="1" applyAlignment="1">
      <alignment horizontal="right" vertical="center" wrapText="1"/>
    </xf>
    <xf numFmtId="0" fontId="10" fillId="4" borderId="4" xfId="0" applyFont="1" applyFill="1" applyBorder="1" applyAlignment="1">
      <alignment horizontal="center" vertical="center" wrapText="1"/>
    </xf>
    <xf numFmtId="0" fontId="10" fillId="4" borderId="8" xfId="0" applyFont="1" applyFill="1" applyBorder="1" applyAlignment="1">
      <alignment horizontal="center" vertical="center" wrapText="1"/>
    </xf>
    <xf numFmtId="168" fontId="10" fillId="0" borderId="0" xfId="0" quotePrefix="1" applyNumberFormat="1" applyFont="1" applyAlignment="1">
      <alignment horizontal="right"/>
    </xf>
    <xf numFmtId="168" fontId="2" fillId="0" borderId="0" xfId="0" applyNumberFormat="1" applyFont="1" applyAlignment="1">
      <alignment vertical="center"/>
    </xf>
    <xf numFmtId="168" fontId="2" fillId="0" borderId="1" xfId="0" applyNumberFormat="1" applyFont="1" applyBorder="1" applyAlignment="1">
      <alignment vertical="center"/>
    </xf>
    <xf numFmtId="168" fontId="9" fillId="0" borderId="41" xfId="0" applyNumberFormat="1" applyFont="1" applyBorder="1" applyAlignment="1">
      <alignment horizontal="right"/>
    </xf>
    <xf numFmtId="168" fontId="9" fillId="0" borderId="0" xfId="0" applyNumberFormat="1" applyFont="1" applyBorder="1" applyAlignment="1">
      <alignment horizontal="right"/>
    </xf>
    <xf numFmtId="0" fontId="0" fillId="0" borderId="0" xfId="0" applyAlignment="1">
      <alignment horizontal="center" vertical="top" wrapText="1"/>
    </xf>
    <xf numFmtId="168" fontId="9" fillId="0" borderId="42" xfId="0" applyNumberFormat="1" applyFont="1" applyBorder="1" applyAlignment="1">
      <alignment horizontal="right" vertical="top" wrapText="1"/>
    </xf>
    <xf numFmtId="1" fontId="9" fillId="0" borderId="0" xfId="0" applyNumberFormat="1" applyFont="1" applyAlignment="1">
      <alignment horizontal="left"/>
    </xf>
    <xf numFmtId="1" fontId="9" fillId="0" borderId="3" xfId="0" applyNumberFormat="1" applyFont="1" applyBorder="1" applyAlignment="1">
      <alignment horizontal="left"/>
    </xf>
    <xf numFmtId="0" fontId="0" fillId="0" borderId="45" xfId="0" applyBorder="1" applyAlignment="1">
      <alignment horizontal="right" vertical="top" wrapText="1"/>
    </xf>
    <xf numFmtId="0" fontId="0" fillId="0" borderId="0" xfId="0" applyAlignment="1">
      <alignment horizontal="right" vertical="top" wrapText="1"/>
    </xf>
    <xf numFmtId="1" fontId="9" fillId="0" borderId="0" xfId="0" applyNumberFormat="1" applyFont="1" applyBorder="1" applyAlignment="1"/>
    <xf numFmtId="1" fontId="9" fillId="0" borderId="2" xfId="0" applyNumberFormat="1" applyFont="1" applyBorder="1" applyAlignment="1"/>
    <xf numFmtId="168" fontId="9" fillId="0" borderId="2" xfId="0" applyNumberFormat="1" applyFont="1" applyBorder="1" applyAlignment="1">
      <alignment horizontal="right"/>
    </xf>
    <xf numFmtId="168" fontId="4" fillId="0" borderId="0" xfId="0" applyNumberFormat="1" applyFont="1" applyAlignment="1">
      <alignment vertical="top"/>
    </xf>
    <xf numFmtId="168" fontId="10" fillId="4" borderId="4" xfId="0" applyNumberFormat="1" applyFont="1" applyFill="1" applyBorder="1" applyAlignment="1">
      <alignment horizontal="center" wrapText="1"/>
    </xf>
    <xf numFmtId="168" fontId="10" fillId="4" borderId="6" xfId="0" applyNumberFormat="1" applyFont="1" applyFill="1" applyBorder="1" applyAlignment="1">
      <alignment horizontal="center"/>
    </xf>
    <xf numFmtId="168" fontId="10" fillId="4" borderId="8" xfId="0" applyNumberFormat="1" applyFont="1" applyFill="1" applyBorder="1" applyAlignment="1">
      <alignment horizontal="center"/>
    </xf>
  </cellXfs>
  <cellStyles count="10">
    <cellStyle name="Comma" xfId="1" builtinId="3" customBuiltin="1"/>
    <cellStyle name="Comma [0]" xfId="2" builtinId="6" customBuiltin="1"/>
    <cellStyle name="Currency" xfId="3" builtinId="4" customBuiltin="1"/>
    <cellStyle name="Currency [0]" xfId="4" builtinId="7" customBuiltin="1"/>
    <cellStyle name="Explanatory Text" xfId="9" builtinId="53" customBuiltin="1"/>
    <cellStyle name="Heading 2" xfId="6" builtinId="17" customBuiltin="1"/>
    <cellStyle name="Heading 3" xfId="7" builtinId="18" customBuiltin="1"/>
    <cellStyle name="Normal" xfId="0" builtinId="0" customBuiltin="1"/>
    <cellStyle name="Note" xfId="8" builtinId="10" customBuiltin="1"/>
    <cellStyle name="Percent" xfId="5" builtinId="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F2F2F2"/>
      <rgbColor rgb="00E3E3E3"/>
      <rgbColor rgb="003366FF"/>
      <rgbColor rgb="0033CCCC"/>
      <rgbColor rgb="00339933"/>
      <rgbColor rgb="00999933"/>
      <rgbColor rgb="00996633"/>
      <rgbColor rgb="00996666"/>
      <rgbColor rgb="00D9DB99"/>
      <rgbColor rgb="00969696"/>
      <rgbColor rgb="003333CC"/>
      <rgbColor rgb="00336666"/>
      <rgbColor rgb="00D9DBEF"/>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Timesheet">
      <a:majorFont>
        <a:latin typeface="Arial"/>
        <a:ea typeface=""/>
        <a:cs typeface=""/>
      </a:majorFont>
      <a:minorFont>
        <a:latin typeface="Arial Narrow"/>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IU36"/>
  <sheetViews>
    <sheetView showGridLines="0" showZeros="0" tabSelected="1" defaultGridColor="0" colorId="8" zoomScaleNormal="100" workbookViewId="0"/>
  </sheetViews>
  <sheetFormatPr defaultColWidth="4.7109375" defaultRowHeight="16.5" x14ac:dyDescent="0.3"/>
  <cols>
    <col min="1" max="1" width="2.7109375" customWidth="1"/>
    <col min="2" max="2" width="9.42578125" customWidth="1"/>
    <col min="3" max="3" width="11.42578125" customWidth="1"/>
    <col min="4" max="4" width="17.85546875" customWidth="1"/>
    <col min="5" max="5" width="27.140625" customWidth="1"/>
    <col min="6" max="6" width="16.7109375" customWidth="1"/>
    <col min="7" max="7" width="17.5703125" customWidth="1"/>
    <col min="8" max="14" width="7.28515625" customWidth="1"/>
    <col min="15" max="15" width="21.5703125" customWidth="1"/>
    <col min="16" max="22" width="7.28515625" customWidth="1"/>
    <col min="23" max="23" width="21.42578125" customWidth="1"/>
    <col min="24" max="24" width="19.7109375" customWidth="1"/>
    <col min="25" max="25" width="16.5703125" customWidth="1"/>
    <col min="26" max="26" width="14.28515625" customWidth="1"/>
  </cols>
  <sheetData>
    <row r="1" spans="1:255" s="2" customFormat="1" ht="18" customHeight="1" x14ac:dyDescent="0.3">
      <c r="A1"/>
      <c r="B1" s="109" t="s">
        <v>0</v>
      </c>
      <c r="C1" s="109"/>
      <c r="D1" s="109"/>
      <c r="E1" s="109"/>
      <c r="F1" s="85" t="s">
        <v>14</v>
      </c>
      <c r="G1" s="85"/>
      <c r="H1" s="85"/>
      <c r="I1" s="85"/>
      <c r="J1" s="85"/>
      <c r="K1" s="96"/>
      <c r="L1" s="96"/>
      <c r="M1" s="96"/>
      <c r="N1" s="96"/>
      <c r="O1" s="96"/>
      <c r="P1" s="105" t="s">
        <v>21</v>
      </c>
      <c r="Q1" s="105"/>
      <c r="R1" s="105"/>
      <c r="S1" s="105"/>
      <c r="T1" s="105"/>
      <c r="U1" s="105"/>
      <c r="V1" s="105"/>
      <c r="W1" s="105"/>
      <c r="X1" s="105"/>
      <c r="Y1" s="100"/>
      <c r="Z1" s="1"/>
    </row>
    <row r="2" spans="1:255" s="18" customFormat="1" ht="9" customHeight="1" x14ac:dyDescent="0.3">
      <c r="A2"/>
      <c r="B2" s="109"/>
      <c r="C2" s="109"/>
      <c r="D2" s="109"/>
      <c r="E2" s="109"/>
      <c r="F2" s="85"/>
      <c r="G2" s="85"/>
      <c r="H2" s="85"/>
      <c r="I2" s="85"/>
      <c r="J2" s="85"/>
      <c r="K2" s="96"/>
      <c r="L2" s="96"/>
      <c r="M2" s="96"/>
      <c r="N2" s="96"/>
      <c r="O2" s="96"/>
      <c r="P2" s="105"/>
      <c r="Q2" s="105"/>
      <c r="R2" s="105"/>
      <c r="S2" s="105"/>
      <c r="T2" s="105"/>
      <c r="U2" s="105"/>
      <c r="V2" s="105"/>
      <c r="W2" s="105"/>
      <c r="X2" s="105"/>
      <c r="Y2" s="100"/>
    </row>
    <row r="3" spans="1:255" s="15" customFormat="1" ht="16.5" customHeight="1" x14ac:dyDescent="0.3">
      <c r="A3"/>
      <c r="B3" s="109"/>
      <c r="C3" s="109"/>
      <c r="D3" s="109"/>
      <c r="E3" s="109"/>
      <c r="F3" s="85"/>
      <c r="G3" s="85"/>
      <c r="H3" s="85"/>
      <c r="I3" s="85"/>
      <c r="J3" s="85"/>
      <c r="K3" s="97"/>
      <c r="L3" s="97"/>
      <c r="M3" s="97"/>
      <c r="N3" s="97"/>
      <c r="O3" s="97"/>
      <c r="P3" s="105"/>
      <c r="Q3" s="105"/>
      <c r="R3" s="105"/>
      <c r="S3" s="105"/>
      <c r="T3" s="105"/>
      <c r="U3" s="105"/>
      <c r="V3" s="105"/>
      <c r="W3" s="105"/>
      <c r="X3" s="105"/>
      <c r="Y3" s="100"/>
      <c r="Z3" s="18"/>
    </row>
    <row r="4" spans="1:255" s="15" customFormat="1" ht="15" customHeight="1" x14ac:dyDescent="0.3">
      <c r="A4"/>
      <c r="B4" s="102" t="s">
        <v>1</v>
      </c>
      <c r="C4" s="102"/>
      <c r="D4" s="103"/>
      <c r="E4" s="72">
        <f>V7</f>
        <v>45822</v>
      </c>
      <c r="F4" s="98" t="s">
        <v>15</v>
      </c>
      <c r="G4" s="99"/>
      <c r="H4" s="99"/>
      <c r="I4" s="99"/>
      <c r="J4" s="99"/>
      <c r="K4" s="104"/>
      <c r="L4" s="104"/>
      <c r="M4" s="104"/>
      <c r="N4" s="104"/>
      <c r="O4" s="104"/>
      <c r="P4" s="105"/>
      <c r="Q4" s="105"/>
      <c r="R4" s="105"/>
      <c r="S4" s="105"/>
      <c r="T4" s="105"/>
      <c r="U4" s="105"/>
      <c r="V4" s="105"/>
      <c r="W4" s="105"/>
      <c r="X4" s="105"/>
      <c r="Y4" s="100"/>
      <c r="Z4" s="16"/>
    </row>
    <row r="5" spans="1:255" s="15" customFormat="1" ht="15" customHeight="1" thickBot="1" x14ac:dyDescent="0.35">
      <c r="A5"/>
      <c r="B5" s="106" t="s">
        <v>2</v>
      </c>
      <c r="C5" s="106"/>
      <c r="D5" s="106"/>
      <c r="E5" s="85" t="s">
        <v>12</v>
      </c>
      <c r="F5" s="85"/>
      <c r="G5" s="85"/>
      <c r="H5" s="68"/>
      <c r="I5" s="68"/>
      <c r="J5" s="68"/>
      <c r="K5" s="69"/>
      <c r="L5" s="69"/>
      <c r="M5" s="69"/>
      <c r="N5" s="69"/>
      <c r="O5" s="69"/>
      <c r="P5" s="67"/>
      <c r="Q5" s="67"/>
      <c r="R5" s="67"/>
      <c r="S5" s="67"/>
      <c r="T5" s="67"/>
      <c r="U5" s="67"/>
      <c r="V5" s="67"/>
      <c r="W5" s="67"/>
      <c r="X5" s="67"/>
      <c r="Y5" s="66"/>
      <c r="Z5" s="16"/>
    </row>
    <row r="6" spans="1:255" s="15" customFormat="1" ht="17.25" customHeight="1" thickBot="1" x14ac:dyDescent="0.35">
      <c r="A6"/>
      <c r="B6" s="106"/>
      <c r="C6" s="106"/>
      <c r="D6" s="106"/>
      <c r="E6" s="85"/>
      <c r="F6" s="85"/>
      <c r="G6" s="85"/>
      <c r="K6"/>
      <c r="L6"/>
      <c r="M6"/>
      <c r="N6"/>
      <c r="O6" s="110" t="s">
        <v>19</v>
      </c>
      <c r="P6"/>
      <c r="Q6"/>
      <c r="R6"/>
      <c r="S6"/>
      <c r="T6"/>
      <c r="U6"/>
      <c r="V6"/>
      <c r="W6" s="110" t="s">
        <v>22</v>
      </c>
      <c r="X6" s="110" t="s">
        <v>24</v>
      </c>
      <c r="Y6" s="110" t="s">
        <v>26</v>
      </c>
      <c r="Z6" s="16"/>
    </row>
    <row r="7" spans="1:255" s="13" customFormat="1" ht="17.25" thickBot="1" x14ac:dyDescent="0.35">
      <c r="A7"/>
      <c r="B7" s="107"/>
      <c r="C7" s="107"/>
      <c r="D7" s="107"/>
      <c r="E7" s="108"/>
      <c r="F7" s="108"/>
      <c r="G7" s="108"/>
      <c r="H7" s="80">
        <v>45809</v>
      </c>
      <c r="I7" s="79">
        <f>Ngày_một+1</f>
        <v>45810</v>
      </c>
      <c r="J7" s="79">
        <f>Ngày_một+2</f>
        <v>45811</v>
      </c>
      <c r="K7" s="79">
        <f>Ngày_một+3</f>
        <v>45812</v>
      </c>
      <c r="L7" s="79">
        <f>Ngày_một+4</f>
        <v>45813</v>
      </c>
      <c r="M7" s="79">
        <f>Ngày_một+5</f>
        <v>45814</v>
      </c>
      <c r="N7" s="81">
        <f>Ngày_một+6</f>
        <v>45815</v>
      </c>
      <c r="O7" s="111"/>
      <c r="P7" s="78">
        <f>Ngày_một+7</f>
        <v>45816</v>
      </c>
      <c r="Q7" s="79">
        <f>Ngày_một+8</f>
        <v>45817</v>
      </c>
      <c r="R7" s="79">
        <f>Ngày_một+9</f>
        <v>45818</v>
      </c>
      <c r="S7" s="79">
        <f>Ngày_một+10</f>
        <v>45819</v>
      </c>
      <c r="T7" s="79">
        <f>Ngày_một+11</f>
        <v>45820</v>
      </c>
      <c r="U7" s="79">
        <f>Ngày_một+12</f>
        <v>45821</v>
      </c>
      <c r="V7" s="79">
        <f>Ngày_một+13</f>
        <v>45822</v>
      </c>
      <c r="W7" s="111"/>
      <c r="X7" s="111"/>
      <c r="Y7" s="111"/>
      <c r="Z7" s="14"/>
    </row>
    <row r="8" spans="1:255" s="12" customFormat="1" ht="15.95" customHeight="1" thickBot="1" x14ac:dyDescent="0.35">
      <c r="A8"/>
      <c r="B8" s="3" t="s">
        <v>3</v>
      </c>
      <c r="C8" s="4" t="s">
        <v>10</v>
      </c>
      <c r="D8" s="4" t="s">
        <v>11</v>
      </c>
      <c r="E8" s="5" t="s">
        <v>13</v>
      </c>
      <c r="F8" s="5" t="s">
        <v>16</v>
      </c>
      <c r="G8" s="5" t="s">
        <v>17</v>
      </c>
      <c r="H8" s="5" t="str">
        <f>VLOOKUP(WEEKDAY(Ngày_một),Tra_cứu_ngày_trong_tuần!$B$2:$C$8,2)</f>
        <v>CN</v>
      </c>
      <c r="I8" s="6" t="str">
        <f>VLOOKUP(WEEKDAY(I7),Tra_cứu_ngày_trong_tuần!$B$2:$C$8,2)</f>
        <v>T2</v>
      </c>
      <c r="J8" s="6" t="str">
        <f>VLOOKUP(WEEKDAY(J7),Tra_cứu_ngày_trong_tuần!$B$2:$C$8,2)</f>
        <v>T3</v>
      </c>
      <c r="K8" s="6" t="str">
        <f>VLOOKUP(WEEKDAY(K7),Tra_cứu_ngày_trong_tuần!$B$2:$C$8,2)</f>
        <v>T4</v>
      </c>
      <c r="L8" s="6" t="str">
        <f>VLOOKUP(WEEKDAY(L7),Tra_cứu_ngày_trong_tuần!$B$2:$C$8,2)</f>
        <v>T5</v>
      </c>
      <c r="M8" s="6" t="str">
        <f>VLOOKUP(WEEKDAY(M7),Tra_cứu_ngày_trong_tuần!$B$2:$C$8,2)</f>
        <v>T6</v>
      </c>
      <c r="N8" s="7" t="str">
        <f>VLOOKUP(WEEKDAY(N7),Tra_cứu_ngày_trong_tuần!$B$2:$C$8,2)</f>
        <v>T7</v>
      </c>
      <c r="O8" s="112"/>
      <c r="P8" s="8" t="str">
        <f>VLOOKUP(WEEKDAY(P7),Tra_cứu_ngày_trong_tuần!$B$2:$C$8,2)</f>
        <v>CN</v>
      </c>
      <c r="Q8" s="6" t="str">
        <f>VLOOKUP(WEEKDAY(Q7),Tra_cứu_ngày_trong_tuần!$B$2:$C$8,2)</f>
        <v>T2</v>
      </c>
      <c r="R8" s="6" t="str">
        <f>VLOOKUP(WEEKDAY(R7),Tra_cứu_ngày_trong_tuần!$B$2:$C$8,2)</f>
        <v>T3</v>
      </c>
      <c r="S8" s="6" t="str">
        <f>VLOOKUP(WEEKDAY(S7),Tra_cứu_ngày_trong_tuần!$B$2:$C$8,2)</f>
        <v>T4</v>
      </c>
      <c r="T8" s="6" t="str">
        <f>VLOOKUP(WEEKDAY(T7),Tra_cứu_ngày_trong_tuần!$B$2:$C$8,2)</f>
        <v>T5</v>
      </c>
      <c r="U8" s="6" t="str">
        <f>VLOOKUP(WEEKDAY(U7),Tra_cứu_ngày_trong_tuần!$B$2:$C$8,2)</f>
        <v>T6</v>
      </c>
      <c r="V8" s="7" t="str">
        <f>VLOOKUP(WEEKDAY(V7),Tra_cứu_ngày_trong_tuần!$B$2:$C$8,2)</f>
        <v>T7</v>
      </c>
      <c r="W8" s="112"/>
      <c r="X8" s="112"/>
      <c r="Y8" s="112"/>
      <c r="Z8" s="9"/>
      <c r="AA8" s="10"/>
      <c r="AB8" s="10"/>
      <c r="AC8" s="10"/>
      <c r="AD8" s="10"/>
      <c r="AE8" s="10"/>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11"/>
      <c r="II8" s="11"/>
      <c r="IJ8" s="11"/>
      <c r="IK8" s="11"/>
      <c r="IL8" s="11"/>
      <c r="IM8" s="11"/>
      <c r="IN8" s="11"/>
      <c r="IO8" s="11"/>
      <c r="IP8" s="11"/>
      <c r="IQ8" s="11"/>
      <c r="IR8" s="11"/>
      <c r="IS8" s="11"/>
      <c r="IT8" s="11"/>
      <c r="IU8" s="11"/>
    </row>
    <row r="9" spans="1:255" s="13" customFormat="1" ht="15.95" customHeight="1" thickBot="1" x14ac:dyDescent="0.35">
      <c r="A9"/>
      <c r="B9" s="19"/>
      <c r="C9" s="20"/>
      <c r="D9" s="21"/>
      <c r="E9" s="22"/>
      <c r="F9" s="22"/>
      <c r="G9" s="73"/>
      <c r="H9" s="23"/>
      <c r="I9" s="24"/>
      <c r="J9" s="24"/>
      <c r="K9" s="24"/>
      <c r="L9" s="24"/>
      <c r="M9" s="24"/>
      <c r="N9" s="25"/>
      <c r="O9" s="75">
        <f t="shared" ref="O9:O15" si="0">SUM(H9:N9)</f>
        <v>0</v>
      </c>
      <c r="P9" s="23"/>
      <c r="Q9" s="24"/>
      <c r="R9" s="24"/>
      <c r="S9" s="24"/>
      <c r="T9" s="24"/>
      <c r="U9" s="24"/>
      <c r="V9" s="25"/>
      <c r="W9" s="76">
        <f t="shared" ref="W9:W15" si="1">SUM(P9:V9)</f>
        <v>0</v>
      </c>
      <c r="X9" s="77">
        <f t="shared" ref="X9:X15" si="2">O9+W9</f>
        <v>0</v>
      </c>
      <c r="Y9" s="26"/>
      <c r="Z9" s="14"/>
      <c r="AD9" s="14"/>
      <c r="AE9" s="14"/>
      <c r="IH9" s="17"/>
      <c r="II9" s="17"/>
      <c r="IJ9" s="17"/>
      <c r="IK9" s="17"/>
      <c r="IL9" s="17"/>
      <c r="IM9" s="17"/>
      <c r="IN9" s="17"/>
      <c r="IO9" s="17"/>
      <c r="IP9" s="17"/>
      <c r="IQ9" s="17"/>
      <c r="IR9" s="17"/>
      <c r="IS9" s="17"/>
      <c r="IT9" s="17"/>
      <c r="IU9" s="17"/>
    </row>
    <row r="10" spans="1:255" s="13" customFormat="1" ht="15.95" customHeight="1" thickBot="1" x14ac:dyDescent="0.35">
      <c r="A10"/>
      <c r="B10" s="27"/>
      <c r="C10" s="28"/>
      <c r="D10" s="29"/>
      <c r="E10" s="30"/>
      <c r="F10" s="30"/>
      <c r="G10" s="73"/>
      <c r="H10" s="31"/>
      <c r="I10" s="32"/>
      <c r="J10" s="32"/>
      <c r="K10" s="32"/>
      <c r="L10" s="32"/>
      <c r="M10" s="32"/>
      <c r="N10" s="33"/>
      <c r="O10" s="34">
        <f t="shared" si="0"/>
        <v>0</v>
      </c>
      <c r="P10" s="31"/>
      <c r="Q10" s="32"/>
      <c r="R10" s="32"/>
      <c r="S10" s="32"/>
      <c r="T10" s="32"/>
      <c r="U10" s="32"/>
      <c r="V10" s="33"/>
      <c r="W10" s="38">
        <f t="shared" si="1"/>
        <v>0</v>
      </c>
      <c r="X10" s="39">
        <f t="shared" si="2"/>
        <v>0</v>
      </c>
      <c r="Y10" s="26"/>
      <c r="Z10" s="14"/>
      <c r="AD10" s="14"/>
      <c r="AE10" s="14"/>
    </row>
    <row r="11" spans="1:255" s="13" customFormat="1" ht="15.95" customHeight="1" thickBot="1" x14ac:dyDescent="0.35">
      <c r="A11"/>
      <c r="B11" s="27"/>
      <c r="C11" s="28"/>
      <c r="D11" s="28"/>
      <c r="E11" s="30"/>
      <c r="F11" s="30"/>
      <c r="G11" s="73"/>
      <c r="H11" s="35"/>
      <c r="I11" s="36"/>
      <c r="J11" s="36"/>
      <c r="K11" s="36"/>
      <c r="L11" s="36"/>
      <c r="M11" s="36"/>
      <c r="N11" s="37"/>
      <c r="O11" s="34">
        <f t="shared" si="0"/>
        <v>0</v>
      </c>
      <c r="P11" s="35"/>
      <c r="Q11" s="36"/>
      <c r="R11" s="36"/>
      <c r="S11" s="36"/>
      <c r="T11" s="36"/>
      <c r="U11" s="36"/>
      <c r="V11" s="37"/>
      <c r="W11" s="38">
        <f t="shared" si="1"/>
        <v>0</v>
      </c>
      <c r="X11" s="39">
        <f t="shared" si="2"/>
        <v>0</v>
      </c>
      <c r="Y11" s="26"/>
      <c r="Z11" s="14"/>
      <c r="AD11" s="14"/>
      <c r="AE11" s="14"/>
    </row>
    <row r="12" spans="1:255" s="13" customFormat="1" ht="15.95" customHeight="1" thickBot="1" x14ac:dyDescent="0.35">
      <c r="A12"/>
      <c r="B12" s="27"/>
      <c r="C12" s="28"/>
      <c r="D12" s="28"/>
      <c r="E12" s="30"/>
      <c r="F12" s="30"/>
      <c r="G12" s="73"/>
      <c r="H12" s="31"/>
      <c r="I12" s="32"/>
      <c r="J12" s="32"/>
      <c r="K12" s="32"/>
      <c r="L12" s="32"/>
      <c r="M12" s="32"/>
      <c r="N12" s="33"/>
      <c r="O12" s="34">
        <f t="shared" si="0"/>
        <v>0</v>
      </c>
      <c r="P12" s="31"/>
      <c r="Q12" s="32"/>
      <c r="R12" s="32"/>
      <c r="S12" s="32"/>
      <c r="T12" s="32"/>
      <c r="U12" s="32"/>
      <c r="V12" s="33"/>
      <c r="W12" s="38">
        <f t="shared" si="1"/>
        <v>0</v>
      </c>
      <c r="X12" s="39">
        <f t="shared" si="2"/>
        <v>0</v>
      </c>
      <c r="Y12" s="26"/>
      <c r="Z12" s="14"/>
      <c r="AD12" s="14"/>
      <c r="AE12" s="14"/>
    </row>
    <row r="13" spans="1:255" s="13" customFormat="1" ht="15.95" customHeight="1" thickBot="1" x14ac:dyDescent="0.35">
      <c r="A13"/>
      <c r="B13" s="40"/>
      <c r="C13" s="28"/>
      <c r="D13" s="28"/>
      <c r="E13" s="30"/>
      <c r="F13" s="30"/>
      <c r="G13" s="73"/>
      <c r="H13" s="35"/>
      <c r="I13" s="36"/>
      <c r="J13" s="36"/>
      <c r="K13" s="36"/>
      <c r="L13" s="36"/>
      <c r="M13" s="36"/>
      <c r="N13" s="37"/>
      <c r="O13" s="34">
        <f t="shared" si="0"/>
        <v>0</v>
      </c>
      <c r="P13" s="35"/>
      <c r="Q13" s="36"/>
      <c r="R13" s="36"/>
      <c r="S13" s="36"/>
      <c r="T13" s="36"/>
      <c r="U13" s="36"/>
      <c r="V13" s="37"/>
      <c r="W13" s="38">
        <f t="shared" si="1"/>
        <v>0</v>
      </c>
      <c r="X13" s="39">
        <f t="shared" si="2"/>
        <v>0</v>
      </c>
      <c r="Y13" s="26"/>
      <c r="Z13" s="14"/>
      <c r="AA13" s="17"/>
      <c r="AD13" s="14"/>
      <c r="AE13" s="14"/>
    </row>
    <row r="14" spans="1:255" s="13" customFormat="1" ht="15.95" customHeight="1" thickBot="1" x14ac:dyDescent="0.35">
      <c r="A14"/>
      <c r="B14" s="40"/>
      <c r="C14" s="28"/>
      <c r="D14" s="28"/>
      <c r="E14" s="30"/>
      <c r="F14" s="30"/>
      <c r="G14" s="73"/>
      <c r="H14" s="31"/>
      <c r="I14" s="32"/>
      <c r="J14" s="32"/>
      <c r="K14" s="32"/>
      <c r="L14" s="32"/>
      <c r="M14" s="32"/>
      <c r="N14" s="33"/>
      <c r="O14" s="34">
        <f t="shared" si="0"/>
        <v>0</v>
      </c>
      <c r="P14" s="31"/>
      <c r="Q14" s="32"/>
      <c r="R14" s="32"/>
      <c r="S14" s="32"/>
      <c r="T14" s="32"/>
      <c r="U14" s="32"/>
      <c r="V14" s="33"/>
      <c r="W14" s="38">
        <f t="shared" si="1"/>
        <v>0</v>
      </c>
      <c r="X14" s="39">
        <f t="shared" si="2"/>
        <v>0</v>
      </c>
      <c r="Y14" s="26"/>
      <c r="Z14" s="14"/>
      <c r="AD14" s="14"/>
      <c r="AE14" s="14"/>
    </row>
    <row r="15" spans="1:255" s="13" customFormat="1" ht="15.95" customHeight="1" thickBot="1" x14ac:dyDescent="0.35">
      <c r="A15"/>
      <c r="B15" s="40"/>
      <c r="C15" s="28"/>
      <c r="D15" s="28"/>
      <c r="E15" s="30"/>
      <c r="F15" s="30"/>
      <c r="G15" s="73"/>
      <c r="H15" s="35"/>
      <c r="I15" s="36"/>
      <c r="J15" s="36"/>
      <c r="K15" s="36"/>
      <c r="L15" s="36"/>
      <c r="M15" s="36"/>
      <c r="N15" s="37"/>
      <c r="O15" s="34">
        <f t="shared" si="0"/>
        <v>0</v>
      </c>
      <c r="P15" s="35"/>
      <c r="Q15" s="36"/>
      <c r="R15" s="36"/>
      <c r="S15" s="36"/>
      <c r="T15" s="36"/>
      <c r="U15" s="36"/>
      <c r="V15" s="37"/>
      <c r="W15" s="38">
        <f t="shared" si="1"/>
        <v>0</v>
      </c>
      <c r="X15" s="39">
        <f t="shared" si="2"/>
        <v>0</v>
      </c>
      <c r="Y15" s="26"/>
      <c r="Z15" s="14"/>
      <c r="AD15" s="14"/>
      <c r="AE15" s="14"/>
    </row>
    <row r="16" spans="1:255" s="13" customFormat="1" ht="15.95" customHeight="1" thickBot="1" x14ac:dyDescent="0.35">
      <c r="A16"/>
      <c r="B16" s="40"/>
      <c r="C16" s="28"/>
      <c r="D16" s="28"/>
      <c r="E16" s="30"/>
      <c r="F16" s="30"/>
      <c r="G16" s="73"/>
      <c r="H16" s="31"/>
      <c r="I16" s="32"/>
      <c r="J16" s="32"/>
      <c r="K16" s="32"/>
      <c r="L16" s="32"/>
      <c r="M16" s="32"/>
      <c r="N16" s="33"/>
      <c r="O16" s="34">
        <f t="shared" ref="O16:O21" si="3">SUM(H16:N16)</f>
        <v>0</v>
      </c>
      <c r="P16" s="31"/>
      <c r="Q16" s="32"/>
      <c r="R16" s="32"/>
      <c r="S16" s="32"/>
      <c r="T16" s="32"/>
      <c r="U16" s="32"/>
      <c r="V16" s="33"/>
      <c r="W16" s="38">
        <f t="shared" ref="W16:W21" si="4">SUM(P16:V16)</f>
        <v>0</v>
      </c>
      <c r="X16" s="39">
        <f t="shared" ref="X16:X21" si="5">O16+W16</f>
        <v>0</v>
      </c>
      <c r="Y16" s="26"/>
      <c r="Z16" s="14"/>
    </row>
    <row r="17" spans="1:26" s="13" customFormat="1" ht="15.95" customHeight="1" thickBot="1" x14ac:dyDescent="0.35">
      <c r="A17"/>
      <c r="B17" s="27"/>
      <c r="C17" s="28"/>
      <c r="D17" s="28"/>
      <c r="E17" s="30"/>
      <c r="F17" s="30"/>
      <c r="G17" s="73"/>
      <c r="H17" s="35"/>
      <c r="I17" s="36"/>
      <c r="J17" s="36"/>
      <c r="K17" s="36"/>
      <c r="L17" s="36"/>
      <c r="M17" s="36"/>
      <c r="N17" s="37"/>
      <c r="O17" s="34">
        <f t="shared" si="3"/>
        <v>0</v>
      </c>
      <c r="P17" s="35"/>
      <c r="Q17" s="36"/>
      <c r="R17" s="36"/>
      <c r="S17" s="36"/>
      <c r="T17" s="36"/>
      <c r="U17" s="36"/>
      <c r="V17" s="37"/>
      <c r="W17" s="38">
        <f t="shared" si="4"/>
        <v>0</v>
      </c>
      <c r="X17" s="39">
        <f t="shared" si="5"/>
        <v>0</v>
      </c>
      <c r="Y17" s="26"/>
      <c r="Z17" s="14"/>
    </row>
    <row r="18" spans="1:26" s="13" customFormat="1" ht="15.95" customHeight="1" thickBot="1" x14ac:dyDescent="0.35">
      <c r="A18"/>
      <c r="B18" s="40"/>
      <c r="C18" s="28"/>
      <c r="D18" s="28"/>
      <c r="E18" s="30"/>
      <c r="F18" s="30"/>
      <c r="G18" s="73"/>
      <c r="H18" s="31"/>
      <c r="I18" s="32"/>
      <c r="J18" s="32"/>
      <c r="K18" s="32"/>
      <c r="L18" s="32"/>
      <c r="M18" s="32"/>
      <c r="N18" s="33"/>
      <c r="O18" s="34">
        <f t="shared" si="3"/>
        <v>0</v>
      </c>
      <c r="P18" s="31"/>
      <c r="Q18" s="32"/>
      <c r="R18" s="32"/>
      <c r="S18" s="32"/>
      <c r="T18" s="32"/>
      <c r="U18" s="32"/>
      <c r="V18" s="33"/>
      <c r="W18" s="38">
        <f t="shared" si="4"/>
        <v>0</v>
      </c>
      <c r="X18" s="39">
        <f t="shared" si="5"/>
        <v>0</v>
      </c>
      <c r="Y18" s="26"/>
      <c r="Z18" s="14"/>
    </row>
    <row r="19" spans="1:26" s="13" customFormat="1" ht="15.95" customHeight="1" thickBot="1" x14ac:dyDescent="0.35">
      <c r="A19"/>
      <c r="B19" s="40"/>
      <c r="C19" s="28"/>
      <c r="D19" s="28"/>
      <c r="E19" s="30"/>
      <c r="F19" s="30"/>
      <c r="G19" s="73"/>
      <c r="H19" s="35"/>
      <c r="I19" s="36"/>
      <c r="J19" s="36"/>
      <c r="K19" s="36"/>
      <c r="L19" s="36"/>
      <c r="M19" s="36"/>
      <c r="N19" s="37"/>
      <c r="O19" s="34">
        <f t="shared" si="3"/>
        <v>0</v>
      </c>
      <c r="P19" s="35"/>
      <c r="Q19" s="36"/>
      <c r="R19" s="36"/>
      <c r="S19" s="36"/>
      <c r="T19" s="36"/>
      <c r="U19" s="36"/>
      <c r="V19" s="37"/>
      <c r="W19" s="38">
        <f t="shared" si="4"/>
        <v>0</v>
      </c>
      <c r="X19" s="39">
        <f t="shared" si="5"/>
        <v>0</v>
      </c>
      <c r="Y19" s="26"/>
      <c r="Z19" s="14"/>
    </row>
    <row r="20" spans="1:26" s="13" customFormat="1" ht="15.95" customHeight="1" thickBot="1" x14ac:dyDescent="0.35">
      <c r="A20"/>
      <c r="B20" s="40"/>
      <c r="C20" s="28"/>
      <c r="D20" s="28"/>
      <c r="E20" s="30"/>
      <c r="F20" s="30"/>
      <c r="G20" s="73"/>
      <c r="H20" s="31"/>
      <c r="I20" s="32"/>
      <c r="J20" s="32"/>
      <c r="K20" s="32"/>
      <c r="L20" s="32"/>
      <c r="M20" s="32"/>
      <c r="N20" s="33"/>
      <c r="O20" s="34">
        <f t="shared" si="3"/>
        <v>0</v>
      </c>
      <c r="P20" s="31"/>
      <c r="Q20" s="32"/>
      <c r="R20" s="32"/>
      <c r="S20" s="32"/>
      <c r="T20" s="32"/>
      <c r="U20" s="32"/>
      <c r="V20" s="33"/>
      <c r="W20" s="38">
        <f t="shared" si="4"/>
        <v>0</v>
      </c>
      <c r="X20" s="39">
        <f t="shared" si="5"/>
        <v>0</v>
      </c>
      <c r="Y20" s="26"/>
      <c r="Z20" s="14"/>
    </row>
    <row r="21" spans="1:26" s="13" customFormat="1" ht="15.95" customHeight="1" thickBot="1" x14ac:dyDescent="0.35">
      <c r="A21"/>
      <c r="B21" s="41"/>
      <c r="C21" s="42"/>
      <c r="D21" s="42"/>
      <c r="E21" s="43"/>
      <c r="F21" s="43"/>
      <c r="G21" s="74"/>
      <c r="H21" s="44"/>
      <c r="I21" s="45"/>
      <c r="J21" s="45"/>
      <c r="K21" s="45"/>
      <c r="L21" s="45"/>
      <c r="M21" s="45"/>
      <c r="N21" s="46"/>
      <c r="O21" s="47">
        <f t="shared" si="3"/>
        <v>0</v>
      </c>
      <c r="P21" s="44"/>
      <c r="Q21" s="45"/>
      <c r="R21" s="45"/>
      <c r="S21" s="45"/>
      <c r="T21" s="45"/>
      <c r="U21" s="45"/>
      <c r="V21" s="46"/>
      <c r="W21" s="38">
        <f t="shared" si="4"/>
        <v>0</v>
      </c>
      <c r="X21" s="48">
        <f t="shared" si="5"/>
        <v>0</v>
      </c>
      <c r="Y21" s="26"/>
      <c r="Z21" s="14"/>
    </row>
    <row r="22" spans="1:26" s="13" customFormat="1" ht="23.25" customHeight="1" thickBot="1" x14ac:dyDescent="0.35">
      <c r="A22"/>
      <c r="B22" s="101" t="s">
        <v>4</v>
      </c>
      <c r="C22" s="101"/>
      <c r="D22" s="101"/>
      <c r="E22" s="101"/>
      <c r="F22" s="101"/>
      <c r="G22" s="101"/>
      <c r="H22" s="49">
        <f t="shared" ref="H22:P22" si="6">SUM(H9:H21)</f>
        <v>0</v>
      </c>
      <c r="I22" s="49">
        <f t="shared" si="6"/>
        <v>0</v>
      </c>
      <c r="J22" s="49">
        <f t="shared" si="6"/>
        <v>0</v>
      </c>
      <c r="K22" s="49">
        <f t="shared" si="6"/>
        <v>0</v>
      </c>
      <c r="L22" s="49">
        <f t="shared" si="6"/>
        <v>0</v>
      </c>
      <c r="M22" s="49">
        <f t="shared" si="6"/>
        <v>0</v>
      </c>
      <c r="N22" s="49">
        <f t="shared" si="6"/>
        <v>0</v>
      </c>
      <c r="O22" s="50">
        <f t="shared" si="6"/>
        <v>0</v>
      </c>
      <c r="P22" s="49">
        <f t="shared" si="6"/>
        <v>0</v>
      </c>
      <c r="Q22" s="49">
        <f t="shared" ref="Q22:V22" si="7">SUM(Q9:Q21)</f>
        <v>0</v>
      </c>
      <c r="R22" s="49">
        <f t="shared" si="7"/>
        <v>0</v>
      </c>
      <c r="S22" s="49">
        <f t="shared" si="7"/>
        <v>0</v>
      </c>
      <c r="T22" s="49">
        <f t="shared" si="7"/>
        <v>0</v>
      </c>
      <c r="U22" s="49">
        <f t="shared" si="7"/>
        <v>0</v>
      </c>
      <c r="V22" s="49">
        <f t="shared" si="7"/>
        <v>0</v>
      </c>
      <c r="W22" s="50">
        <f>SUM(W9:W21)</f>
        <v>0</v>
      </c>
      <c r="X22" s="50">
        <f>SUM(X9:X21)</f>
        <v>0</v>
      </c>
      <c r="Y22" s="51"/>
      <c r="Z22" s="14"/>
    </row>
    <row r="23" spans="1:26" ht="48.75" customHeight="1" thickBot="1" x14ac:dyDescent="0.35">
      <c r="B23" s="83" t="s">
        <v>5</v>
      </c>
      <c r="C23" s="83"/>
      <c r="D23" s="83"/>
      <c r="E23" s="85" t="s">
        <v>12</v>
      </c>
      <c r="F23" s="85"/>
      <c r="G23" s="85"/>
    </row>
    <row r="24" spans="1:26" s="17" customFormat="1" ht="15.95" customHeight="1" thickBot="1" x14ac:dyDescent="0.35">
      <c r="A24"/>
      <c r="B24" s="84"/>
      <c r="C24" s="84"/>
      <c r="D24" s="84"/>
      <c r="E24" s="85"/>
      <c r="F24" s="85"/>
      <c r="G24" s="85"/>
      <c r="H24" s="80">
        <f>Ngày_một</f>
        <v>45809</v>
      </c>
      <c r="I24" s="79">
        <f>Ngày_một+1</f>
        <v>45810</v>
      </c>
      <c r="J24" s="79">
        <f>Ngày_một+2</f>
        <v>45811</v>
      </c>
      <c r="K24" s="79">
        <f>Ngày_một+3</f>
        <v>45812</v>
      </c>
      <c r="L24" s="79">
        <f>Ngày_một+4</f>
        <v>45813</v>
      </c>
      <c r="M24" s="79">
        <f>Ngày_một+5</f>
        <v>45814</v>
      </c>
      <c r="N24" s="81">
        <f>Ngày_một+6</f>
        <v>45815</v>
      </c>
      <c r="O24" s="86" t="s">
        <v>20</v>
      </c>
      <c r="P24" s="78">
        <f>Ngày_một+7</f>
        <v>45816</v>
      </c>
      <c r="Q24" s="79">
        <f>Ngày_một+8</f>
        <v>45817</v>
      </c>
      <c r="R24" s="79">
        <f>Ngày_một+9</f>
        <v>45818</v>
      </c>
      <c r="S24" s="79">
        <f>Ngày_một+10</f>
        <v>45819</v>
      </c>
      <c r="T24" s="79">
        <f>Ngày_một+11</f>
        <v>45820</v>
      </c>
      <c r="U24" s="79">
        <f>Ngày_một+12</f>
        <v>45821</v>
      </c>
      <c r="V24" s="79">
        <f>Ngày_một+13</f>
        <v>45822</v>
      </c>
      <c r="W24" s="86" t="s">
        <v>23</v>
      </c>
      <c r="X24" s="86" t="s">
        <v>25</v>
      </c>
      <c r="Y24" s="86" t="s">
        <v>27</v>
      </c>
      <c r="Z24" s="14"/>
    </row>
    <row r="25" spans="1:26" s="17" customFormat="1" ht="15.95" customHeight="1" thickBot="1" x14ac:dyDescent="0.35">
      <c r="A25"/>
      <c r="B25" s="3" t="s">
        <v>3</v>
      </c>
      <c r="C25" s="4" t="s">
        <v>10</v>
      </c>
      <c r="D25" s="4" t="s">
        <v>11</v>
      </c>
      <c r="E25" s="5" t="s">
        <v>13</v>
      </c>
      <c r="F25" s="5" t="s">
        <v>16</v>
      </c>
      <c r="G25" s="5" t="s">
        <v>17</v>
      </c>
      <c r="H25" s="5" t="str">
        <f>VLOOKUP(WEEKDAY(Ngày_một),Tra_cứu_ngày_trong_tuần!$B$2:$C$8,2)</f>
        <v>CN</v>
      </c>
      <c r="I25" s="6" t="str">
        <f>VLOOKUP(WEEKDAY(I24),Tra_cứu_ngày_trong_tuần!$B$2:$C$8,2)</f>
        <v>T2</v>
      </c>
      <c r="J25" s="6" t="str">
        <f>VLOOKUP(WEEKDAY(J24),Tra_cứu_ngày_trong_tuần!$B$2:$C$8,2)</f>
        <v>T3</v>
      </c>
      <c r="K25" s="6" t="str">
        <f>VLOOKUP(WEEKDAY(K24),Tra_cứu_ngày_trong_tuần!$B$2:$C$8,2)</f>
        <v>T4</v>
      </c>
      <c r="L25" s="6" t="str">
        <f>VLOOKUP(WEEKDAY(L24),Tra_cứu_ngày_trong_tuần!$B$2:$C$8,2)</f>
        <v>T5</v>
      </c>
      <c r="M25" s="6" t="str">
        <f>VLOOKUP(WEEKDAY(M24),Tra_cứu_ngày_trong_tuần!$B$2:$C$8,2)</f>
        <v>T6</v>
      </c>
      <c r="N25" s="7" t="str">
        <f>VLOOKUP(WEEKDAY(N24),Tra_cứu_ngày_trong_tuần!$B$2:$C$8,2)</f>
        <v>T7</v>
      </c>
      <c r="O25" s="87"/>
      <c r="P25" s="8" t="str">
        <f>VLOOKUP(WEEKDAY(P24),Tra_cứu_ngày_trong_tuần!$B$2:$C$8,2)</f>
        <v>CN</v>
      </c>
      <c r="Q25" s="6" t="str">
        <f>VLOOKUP(WEEKDAY(Q24),Tra_cứu_ngày_trong_tuần!$B$2:$C$8,2)</f>
        <v>T2</v>
      </c>
      <c r="R25" s="6" t="str">
        <f>VLOOKUP(WEEKDAY(R24),Tra_cứu_ngày_trong_tuần!$B$2:$C$8,2)</f>
        <v>T3</v>
      </c>
      <c r="S25" s="6" t="str">
        <f>VLOOKUP(WEEKDAY(S24),Tra_cứu_ngày_trong_tuần!$B$2:$C$8,2)</f>
        <v>T4</v>
      </c>
      <c r="T25" s="6" t="str">
        <f>VLOOKUP(WEEKDAY(T24),Tra_cứu_ngày_trong_tuần!$B$2:$C$8,2)</f>
        <v>T5</v>
      </c>
      <c r="U25" s="6" t="str">
        <f>VLOOKUP(WEEKDAY(U24),Tra_cứu_ngày_trong_tuần!$B$2:$C$8,2)</f>
        <v>T6</v>
      </c>
      <c r="V25" s="7" t="str">
        <f>VLOOKUP(WEEKDAY(V24),Tra_cứu_ngày_trong_tuần!$B$2:$C$8,2)</f>
        <v>T7</v>
      </c>
      <c r="W25" s="87"/>
      <c r="X25" s="87"/>
      <c r="Y25" s="87"/>
      <c r="Z25" s="14"/>
    </row>
    <row r="26" spans="1:26" s="17" customFormat="1" ht="15.95" customHeight="1" thickBot="1" x14ac:dyDescent="0.35">
      <c r="A26"/>
      <c r="B26" s="56"/>
      <c r="C26" s="28"/>
      <c r="D26" s="28"/>
      <c r="E26" s="30"/>
      <c r="F26" s="30"/>
      <c r="G26" s="57"/>
      <c r="H26" s="35"/>
      <c r="I26" s="36"/>
      <c r="J26" s="36"/>
      <c r="K26" s="36"/>
      <c r="L26" s="36"/>
      <c r="M26" s="36"/>
      <c r="N26" s="37"/>
      <c r="O26" s="54">
        <f t="shared" ref="O26:O32" si="8">SUM(H26:N26)</f>
        <v>0</v>
      </c>
      <c r="P26" s="36"/>
      <c r="Q26" s="36"/>
      <c r="R26" s="36"/>
      <c r="S26" s="36"/>
      <c r="T26" s="36"/>
      <c r="U26" s="36"/>
      <c r="V26" s="36"/>
      <c r="W26" s="54">
        <f t="shared" ref="W26:W32" si="9">SUM(P26:V26)</f>
        <v>0</v>
      </c>
      <c r="X26" s="54">
        <f t="shared" ref="X26:X32" si="10">O26+W26</f>
        <v>0</v>
      </c>
      <c r="Y26" s="26"/>
      <c r="Z26" s="55"/>
    </row>
    <row r="27" spans="1:26" s="17" customFormat="1" ht="15.95" customHeight="1" thickBot="1" x14ac:dyDescent="0.35">
      <c r="A27"/>
      <c r="B27" s="56"/>
      <c r="C27" s="28"/>
      <c r="D27" s="28"/>
      <c r="E27" s="30"/>
      <c r="F27" s="30"/>
      <c r="G27" s="57"/>
      <c r="H27" s="35"/>
      <c r="I27" s="36"/>
      <c r="J27" s="36"/>
      <c r="K27" s="36"/>
      <c r="L27" s="36"/>
      <c r="M27" s="36"/>
      <c r="N27" s="37"/>
      <c r="O27" s="34">
        <f t="shared" si="8"/>
        <v>0</v>
      </c>
      <c r="P27" s="36"/>
      <c r="Q27" s="36"/>
      <c r="R27" s="36"/>
      <c r="S27" s="36"/>
      <c r="T27" s="36"/>
      <c r="U27" s="36"/>
      <c r="V27" s="36"/>
      <c r="W27" s="54">
        <f t="shared" si="9"/>
        <v>0</v>
      </c>
      <c r="X27" s="54">
        <f t="shared" si="10"/>
        <v>0</v>
      </c>
      <c r="Y27" s="26"/>
      <c r="Z27" s="55"/>
    </row>
    <row r="28" spans="1:26" s="13" customFormat="1" ht="15.95" customHeight="1" thickBot="1" x14ac:dyDescent="0.35">
      <c r="A28"/>
      <c r="B28" s="40"/>
      <c r="C28" s="28"/>
      <c r="D28" s="28"/>
      <c r="E28" s="30"/>
      <c r="F28" s="30"/>
      <c r="G28" s="58"/>
      <c r="H28" s="31"/>
      <c r="I28" s="32"/>
      <c r="J28" s="32"/>
      <c r="K28" s="32"/>
      <c r="L28" s="32"/>
      <c r="M28" s="32"/>
      <c r="N28" s="33"/>
      <c r="O28" s="34">
        <f t="shared" si="8"/>
        <v>0</v>
      </c>
      <c r="P28" s="32"/>
      <c r="Q28" s="32"/>
      <c r="R28" s="32"/>
      <c r="S28" s="32"/>
      <c r="T28" s="32"/>
      <c r="U28" s="32"/>
      <c r="V28" s="32"/>
      <c r="W28" s="54">
        <f t="shared" si="9"/>
        <v>0</v>
      </c>
      <c r="X28" s="54">
        <f t="shared" si="10"/>
        <v>0</v>
      </c>
      <c r="Y28" s="26"/>
      <c r="Z28" s="14"/>
    </row>
    <row r="29" spans="1:26" s="13" customFormat="1" ht="15.95" customHeight="1" thickBot="1" x14ac:dyDescent="0.35">
      <c r="A29"/>
      <c r="B29" s="40"/>
      <c r="C29" s="28"/>
      <c r="D29" s="28"/>
      <c r="E29" s="30"/>
      <c r="F29" s="30"/>
      <c r="G29" s="58"/>
      <c r="H29" s="35"/>
      <c r="I29" s="36"/>
      <c r="J29" s="36"/>
      <c r="K29" s="36"/>
      <c r="L29" s="36"/>
      <c r="M29" s="36"/>
      <c r="N29" s="37"/>
      <c r="O29" s="34">
        <f t="shared" si="8"/>
        <v>0</v>
      </c>
      <c r="P29" s="36"/>
      <c r="Q29" s="36"/>
      <c r="R29" s="36"/>
      <c r="S29" s="36"/>
      <c r="T29" s="36"/>
      <c r="U29" s="36"/>
      <c r="V29" s="36"/>
      <c r="W29" s="54">
        <f t="shared" si="9"/>
        <v>0</v>
      </c>
      <c r="X29" s="54">
        <f t="shared" si="10"/>
        <v>0</v>
      </c>
      <c r="Y29" s="26"/>
      <c r="Z29" s="14"/>
    </row>
    <row r="30" spans="1:26" s="13" customFormat="1" ht="15.95" customHeight="1" thickBot="1" x14ac:dyDescent="0.35">
      <c r="A30"/>
      <c r="B30" s="40"/>
      <c r="C30" s="28"/>
      <c r="D30" s="28"/>
      <c r="E30" s="30"/>
      <c r="F30" s="30"/>
      <c r="G30" s="58"/>
      <c r="H30" s="35"/>
      <c r="I30" s="36"/>
      <c r="J30" s="36"/>
      <c r="K30" s="36"/>
      <c r="L30" s="36"/>
      <c r="M30" s="36"/>
      <c r="N30" s="37"/>
      <c r="O30" s="34">
        <f t="shared" si="8"/>
        <v>0</v>
      </c>
      <c r="P30" s="36"/>
      <c r="Q30" s="36"/>
      <c r="R30" s="36"/>
      <c r="S30" s="36"/>
      <c r="T30" s="36"/>
      <c r="U30" s="36"/>
      <c r="V30" s="36"/>
      <c r="W30" s="54">
        <f t="shared" si="9"/>
        <v>0</v>
      </c>
      <c r="X30" s="54">
        <f t="shared" si="10"/>
        <v>0</v>
      </c>
      <c r="Y30" s="26"/>
      <c r="Z30" s="14"/>
    </row>
    <row r="31" spans="1:26" s="13" customFormat="1" ht="15.95" customHeight="1" thickBot="1" x14ac:dyDescent="0.35">
      <c r="A31"/>
      <c r="B31" s="40"/>
      <c r="C31" s="28"/>
      <c r="D31" s="28"/>
      <c r="E31" s="30"/>
      <c r="F31" s="30"/>
      <c r="G31" s="58"/>
      <c r="H31" s="31"/>
      <c r="I31" s="32"/>
      <c r="J31" s="32"/>
      <c r="K31" s="32"/>
      <c r="L31" s="32"/>
      <c r="M31" s="32"/>
      <c r="N31" s="33"/>
      <c r="O31" s="34">
        <f t="shared" si="8"/>
        <v>0</v>
      </c>
      <c r="P31" s="32"/>
      <c r="Q31" s="32"/>
      <c r="R31" s="32"/>
      <c r="S31" s="32"/>
      <c r="T31" s="32"/>
      <c r="U31" s="32"/>
      <c r="V31" s="32"/>
      <c r="W31" s="54">
        <f t="shared" si="9"/>
        <v>0</v>
      </c>
      <c r="X31" s="54">
        <f t="shared" si="10"/>
        <v>0</v>
      </c>
      <c r="Y31" s="26"/>
      <c r="Z31" s="14"/>
    </row>
    <row r="32" spans="1:26" s="13" customFormat="1" ht="15.95" customHeight="1" thickBot="1" x14ac:dyDescent="0.35">
      <c r="A32"/>
      <c r="B32" s="41"/>
      <c r="C32" s="42"/>
      <c r="D32" s="42"/>
      <c r="E32" s="43"/>
      <c r="F32" s="43"/>
      <c r="G32" s="59"/>
      <c r="H32" s="44"/>
      <c r="I32" s="45"/>
      <c r="J32" s="45"/>
      <c r="K32" s="45"/>
      <c r="L32" s="45"/>
      <c r="M32" s="45"/>
      <c r="N32" s="46"/>
      <c r="O32" s="47">
        <f t="shared" si="8"/>
        <v>0</v>
      </c>
      <c r="P32" s="44"/>
      <c r="Q32" s="45"/>
      <c r="R32" s="45"/>
      <c r="S32" s="45"/>
      <c r="T32" s="45"/>
      <c r="U32" s="45"/>
      <c r="V32" s="46"/>
      <c r="W32" s="47">
        <f t="shared" si="9"/>
        <v>0</v>
      </c>
      <c r="X32" s="47">
        <f t="shared" si="10"/>
        <v>0</v>
      </c>
      <c r="Y32" s="60"/>
      <c r="Z32" s="14"/>
    </row>
    <row r="33" spans="1:42" s="13" customFormat="1" ht="24.95" customHeight="1" thickBot="1" x14ac:dyDescent="0.35">
      <c r="A33"/>
      <c r="B33" s="89" t="s">
        <v>6</v>
      </c>
      <c r="C33" s="89"/>
      <c r="D33" s="89"/>
      <c r="E33" s="89"/>
      <c r="F33" s="89"/>
      <c r="G33" s="90"/>
      <c r="H33" s="49">
        <f t="shared" ref="H33:N33" si="11">SUM(H26:H32)</f>
        <v>0</v>
      </c>
      <c r="I33" s="49">
        <f t="shared" si="11"/>
        <v>0</v>
      </c>
      <c r="J33" s="49">
        <f t="shared" si="11"/>
        <v>0</v>
      </c>
      <c r="K33" s="49">
        <f t="shared" si="11"/>
        <v>0</v>
      </c>
      <c r="L33" s="49">
        <f t="shared" si="11"/>
        <v>0</v>
      </c>
      <c r="M33" s="49">
        <f t="shared" si="11"/>
        <v>0</v>
      </c>
      <c r="N33" s="49">
        <f t="shared" si="11"/>
        <v>0</v>
      </c>
      <c r="O33" s="49">
        <f t="shared" ref="O33:V33" si="12">SUM(O26:O32)</f>
        <v>0</v>
      </c>
      <c r="P33" s="49">
        <f t="shared" si="12"/>
        <v>0</v>
      </c>
      <c r="Q33" s="49">
        <f t="shared" si="12"/>
        <v>0</v>
      </c>
      <c r="R33" s="49">
        <f t="shared" si="12"/>
        <v>0</v>
      </c>
      <c r="S33" s="49">
        <f t="shared" si="12"/>
        <v>0</v>
      </c>
      <c r="T33" s="49">
        <f t="shared" si="12"/>
        <v>0</v>
      </c>
      <c r="U33" s="49">
        <f t="shared" si="12"/>
        <v>0</v>
      </c>
      <c r="V33" s="49">
        <f t="shared" si="12"/>
        <v>0</v>
      </c>
      <c r="W33" s="49">
        <f>SUM(P33:V33)</f>
        <v>0</v>
      </c>
      <c r="X33" s="61">
        <f>SUM(X26:X32)</f>
        <v>0</v>
      </c>
      <c r="Y33" s="93" t="s">
        <v>28</v>
      </c>
      <c r="Z33" s="93" t="s">
        <v>29</v>
      </c>
    </row>
    <row r="34" spans="1:42" s="13" customFormat="1" ht="24.95" customHeight="1" thickBot="1" x14ac:dyDescent="0.35">
      <c r="A34"/>
      <c r="B34" s="91" t="s">
        <v>7</v>
      </c>
      <c r="C34" s="91"/>
      <c r="D34" s="91"/>
      <c r="E34" s="91"/>
      <c r="F34" s="91"/>
      <c r="G34" s="92"/>
      <c r="H34" s="62"/>
      <c r="I34" s="62"/>
      <c r="J34" s="62"/>
      <c r="K34" s="62"/>
      <c r="L34" s="62"/>
      <c r="M34" s="62"/>
      <c r="N34" s="62"/>
      <c r="O34" s="63">
        <f>IF(SUM(H34:N34)&lt;=O33,SUM(H34:N34),O33)</f>
        <v>0</v>
      </c>
      <c r="P34" s="62"/>
      <c r="Q34" s="62"/>
      <c r="R34" s="62"/>
      <c r="S34" s="62"/>
      <c r="T34" s="62"/>
      <c r="U34" s="62"/>
      <c r="V34" s="62"/>
      <c r="W34" s="50">
        <f>IF(SUM(P34:V34)&lt;=W33,SUM(P34:V34),W33)</f>
        <v>0</v>
      </c>
      <c r="X34" s="64">
        <f>IF(SUM(Q34:W34)&lt;=X33,SUM(Q34:W34),X33)</f>
        <v>0</v>
      </c>
      <c r="Y34" s="94"/>
      <c r="Z34" s="94"/>
    </row>
    <row r="35" spans="1:42" s="13" customFormat="1" ht="24.95" customHeight="1" thickBot="1" x14ac:dyDescent="0.35">
      <c r="A35"/>
      <c r="B35" s="91" t="s">
        <v>8</v>
      </c>
      <c r="C35" s="91"/>
      <c r="D35" s="91"/>
      <c r="E35" s="91"/>
      <c r="F35" s="91"/>
      <c r="G35" s="92"/>
      <c r="H35" s="49">
        <f>IF(H33&gt;=H34,H33-H34,H33)</f>
        <v>0</v>
      </c>
      <c r="I35" s="49">
        <f t="shared" ref="I35:V35" si="13">IF(I33&gt;=I34,I33-I34,I33)</f>
        <v>0</v>
      </c>
      <c r="J35" s="49">
        <f t="shared" si="13"/>
        <v>0</v>
      </c>
      <c r="K35" s="49">
        <f t="shared" si="13"/>
        <v>0</v>
      </c>
      <c r="L35" s="49">
        <f t="shared" si="13"/>
        <v>0</v>
      </c>
      <c r="M35" s="49">
        <f t="shared" si="13"/>
        <v>0</v>
      </c>
      <c r="N35" s="49">
        <f t="shared" si="13"/>
        <v>0</v>
      </c>
      <c r="O35" s="49">
        <f t="shared" si="13"/>
        <v>0</v>
      </c>
      <c r="P35" s="49">
        <f t="shared" si="13"/>
        <v>0</v>
      </c>
      <c r="Q35" s="49">
        <f t="shared" si="13"/>
        <v>0</v>
      </c>
      <c r="R35" s="49">
        <f t="shared" si="13"/>
        <v>0</v>
      </c>
      <c r="S35" s="49">
        <f t="shared" si="13"/>
        <v>0</v>
      </c>
      <c r="T35" s="49">
        <f t="shared" si="13"/>
        <v>0</v>
      </c>
      <c r="U35" s="49">
        <f t="shared" si="13"/>
        <v>0</v>
      </c>
      <c r="V35" s="49">
        <f t="shared" si="13"/>
        <v>0</v>
      </c>
      <c r="W35" s="49">
        <f>IF(W33&gt;=W34,W33-W34,W33)</f>
        <v>0</v>
      </c>
      <c r="X35" s="49">
        <f>IF(X33&gt;=X34,X33-X34,X33)</f>
        <v>0</v>
      </c>
      <c r="Y35" s="65">
        <f>$X$22+$X$33</f>
        <v>0</v>
      </c>
      <c r="Z35" s="65">
        <f>X22+X35</f>
        <v>0</v>
      </c>
      <c r="AA35" s="53"/>
      <c r="AB35" s="53"/>
      <c r="AC35" s="53"/>
      <c r="AD35" s="53"/>
      <c r="AE35" s="53"/>
      <c r="AF35" s="53"/>
      <c r="AG35" s="53"/>
      <c r="AH35" s="53"/>
      <c r="AI35" s="53"/>
      <c r="AJ35" s="53"/>
      <c r="AK35" s="53"/>
      <c r="AL35" s="53"/>
      <c r="AM35" s="53"/>
      <c r="AN35" s="53"/>
      <c r="AO35" s="53"/>
      <c r="AP35" s="52"/>
    </row>
    <row r="36" spans="1:42" s="15" customFormat="1" ht="30" customHeight="1" x14ac:dyDescent="0.3">
      <c r="A36"/>
      <c r="B36" s="88" t="s">
        <v>9</v>
      </c>
      <c r="C36" s="88"/>
      <c r="D36" s="88"/>
      <c r="E36" s="82"/>
      <c r="F36" s="82"/>
      <c r="G36" s="88" t="s">
        <v>18</v>
      </c>
      <c r="H36" s="88"/>
      <c r="I36" s="82"/>
      <c r="J36" s="82"/>
      <c r="K36" s="82"/>
      <c r="L36" s="82"/>
      <c r="M36" s="82"/>
      <c r="N36" s="82"/>
      <c r="O36" s="82"/>
      <c r="P36" s="88" t="s">
        <v>18</v>
      </c>
      <c r="Q36" s="95"/>
      <c r="R36" s="82"/>
      <c r="S36" s="82"/>
      <c r="T36" s="82"/>
      <c r="U36" s="82"/>
      <c r="V36" s="82"/>
      <c r="W36" s="82"/>
      <c r="X36" s="82"/>
      <c r="AB36" s="18"/>
    </row>
  </sheetData>
  <sheetProtection formatCells="0" formatColumns="0" formatRows="0" insertColumns="0" insertRows="0" insertHyperlinks="0" deleteColumns="0" deleteRows="0" sort="0" autoFilter="0" pivotTables="0"/>
  <mergeCells count="32">
    <mergeCell ref="K1:O3"/>
    <mergeCell ref="F4:J4"/>
    <mergeCell ref="Y1:Y4"/>
    <mergeCell ref="B22:G22"/>
    <mergeCell ref="B4:D4"/>
    <mergeCell ref="K4:O4"/>
    <mergeCell ref="P1:X4"/>
    <mergeCell ref="B5:D7"/>
    <mergeCell ref="E5:G7"/>
    <mergeCell ref="F1:J3"/>
    <mergeCell ref="B1:E3"/>
    <mergeCell ref="O6:O8"/>
    <mergeCell ref="W6:W8"/>
    <mergeCell ref="X6:X8"/>
    <mergeCell ref="Y6:Y8"/>
    <mergeCell ref="Z33:Z34"/>
    <mergeCell ref="Y33:Y34"/>
    <mergeCell ref="R36:X36"/>
    <mergeCell ref="P36:Q36"/>
    <mergeCell ref="W24:W25"/>
    <mergeCell ref="X24:X25"/>
    <mergeCell ref="Y24:Y25"/>
    <mergeCell ref="I36:O36"/>
    <mergeCell ref="B23:D24"/>
    <mergeCell ref="E23:G24"/>
    <mergeCell ref="O24:O25"/>
    <mergeCell ref="G36:H36"/>
    <mergeCell ref="B33:G33"/>
    <mergeCell ref="B34:G34"/>
    <mergeCell ref="B35:G35"/>
    <mergeCell ref="B36:D36"/>
    <mergeCell ref="E36:F36"/>
  </mergeCells>
  <phoneticPr fontId="1" type="noConversion"/>
  <dataValidations xWindow="487" yWindow="605" count="46">
    <dataValidation type="decimal" allowBlank="1" showInputMessage="1" showErrorMessage="1" error="Vui lòng nhập một số hợp lệ từ 0 đến 24." sqref="H9:N21 P9:V21 H33:V33 P26:V32 H26:N32" xr:uid="{00000000-0002-0000-0000-000000000000}">
      <formula1>0</formula1>
      <formula2>24</formula2>
    </dataValidation>
    <dataValidation type="decimal" errorStyle="warning" operator="lessThanOrEqual" allowBlank="1" showInputMessage="1" showErrorMessage="1" error="Tổng số giờ làm việc trong một ngày lớn hơn 16 giờ. Vui lòng kiểm tra mục nhập." sqref="I22:N23" xr:uid="{00000000-0002-0000-0000-000001000000}">
      <formula1>16</formula1>
    </dataValidation>
    <dataValidation errorStyle="warning" operator="lessThanOrEqual" allowBlank="1" showInputMessage="1" showErrorMessage="1" sqref="H22:H23" xr:uid="{00000000-0002-0000-0000-000002000000}"/>
    <dataValidation allowBlank="1" showInputMessage="1" showErrorMessage="1" prompt="Tạo Thẻ chấm công cho nhân viên trong sổ làm việc này. Nhập giờ làm việc thông thường vào các ô B9 tới Y21 còn giờ làm thêm vào ô B26 tới Y32 trong trang tính này. Tổng sẽ được tính toán tự động" sqref="A1" xr:uid="{00000000-0002-0000-0000-000003000000}"/>
    <dataValidation allowBlank="1" showInputMessage="1" showErrorMessage="1" prompt="Tiêu đề của trang tính này nằm trong ô này. Nhập Tên nhân viên vào ô K1 còn Mã số nhân viên vào ô K4. Ngày kết thúc bảng lương được cập nhật tự động vào ô E4" sqref="B1:E3" xr:uid="{00000000-0002-0000-0000-000004000000}"/>
    <dataValidation allowBlank="1" showInputMessage="1" showErrorMessage="1" prompt="Ngày kết thúc bảng lương được cập nhật tự động trong ô bên phải" sqref="B4:D4" xr:uid="{00000000-0002-0000-0000-000005000000}"/>
    <dataValidation allowBlank="1" showInputMessage="1" showErrorMessage="1" prompt="Ngày kết thúc bảng lương được cập nhật tự động trong ô này" sqref="E4" xr:uid="{00000000-0002-0000-0000-000006000000}"/>
    <dataValidation allowBlank="1" showInputMessage="1" showErrorMessage="1" prompt="Nhập Tên nhân viên vào ô bên phải" sqref="F1:J3 B36:D36" xr:uid="{00000000-0002-0000-0000-000007000000}"/>
    <dataValidation allowBlank="1" showInputMessage="1" showErrorMessage="1" prompt="Nhập Tên nhân viên vào ô này" sqref="E36:F36 K1:O3" xr:uid="{00000000-0002-0000-0000-000008000000}"/>
    <dataValidation allowBlank="1" showInputMessage="1" showErrorMessage="1" prompt="Nhập Mã số nhân viên vào ô bên phải" sqref="F4:J4" xr:uid="{00000000-0002-0000-0000-000009000000}"/>
    <dataValidation allowBlank="1" showInputMessage="1" showErrorMessage="1" prompt="Nhập Mã số nhân viên vào ô này" sqref="K4:O4" xr:uid="{00000000-0002-0000-0000-00000A000000}"/>
    <dataValidation type="list" errorStyle="warning" allowBlank="1" showInputMessage="1" showErrorMessage="1" error="Chọn Có trong ô này nếu cần phê duyệt để được làm thêm giờ. Chọn HỦY BỎ, nhấn ALT+MŨI TÊN XUỐNG để biết các tùy chọn, rồi nhấn MŨI TÊN XUỐNG và ENTER để chọn" prompt="Chọn Có trong ô này nếu cần phê duyệt để được làm thêm giờ" sqref="Y1:Y4" xr:uid="{00000000-0002-0000-0000-00000B000000}">
      <formula1>"Có"</formula1>
    </dataValidation>
    <dataValidation allowBlank="1" showInputMessage="1" showErrorMessage="1" prompt="Nhập chi tiết về Giờ làm việc thông thường vào các ô bên dưới, ô B9 tới ô Y21 và nhập Ngày vào ô H7. Tổng số giờ làm việc thông thường được tính toán tự động trong ô H22 tới X22" sqref="B5:D7" xr:uid="{00000000-0002-0000-0000-00000C000000}"/>
    <dataValidation allowBlank="1" showInputMessage="1" showErrorMessage="1" prompt="Nhập Ngày vào ô bên phải. Ngày được cập nhật tự động trong các ô I7 tới N7 và các ô P7 tới V7, Ngày trong tuần được cập nhật tự động trong các ô H8 tới N8 và P8 tới V8" sqref="E5:G7" xr:uid="{00000000-0002-0000-0000-00000D000000}"/>
    <dataValidation allowBlank="1" showInputMessage="1" showErrorMessage="1" prompt="Nhập Nhiệm vụ vào cột này, bên dưới đầu đề này" sqref="B8 B25" xr:uid="{00000000-0002-0000-0000-00000E000000}"/>
    <dataValidation allowBlank="1" showInputMessage="1" showErrorMessage="1" prompt="Nhập Địa điểm vào cột này, bên dưới đầu đề này" sqref="C8 C25" xr:uid="{00000000-0002-0000-0000-00000F000000}"/>
    <dataValidation allowBlank="1" showInputMessage="1" showErrorMessage="1" prompt="Nhập Số lệnh giao việc vào cột này, bên dưới đầu đề này" sqref="D8 D25" xr:uid="{00000000-0002-0000-0000-000010000000}"/>
    <dataValidation allowBlank="1" showInputMessage="1" showErrorMessage="1" prompt="Nhập Mô tả công việc vào cột này, bên dưới đầu đề này" sqref="E8 E25" xr:uid="{00000000-0002-0000-0000-000011000000}"/>
    <dataValidation allowBlank="1" showInputMessage="1" showErrorMessage="1" prompt="Nhập Chức danh vào cột này, bên dưới đầu đề này" sqref="F8 F25" xr:uid="{00000000-0002-0000-0000-000012000000}"/>
    <dataValidation allowBlank="1" showInputMessage="1" showErrorMessage="1" prompt="Nhập Mã số chức danh vào cột này, bên dưới đầu đề này" sqref="G8 G25" xr:uid="{00000000-0002-0000-0000-000013000000}"/>
    <dataValidation allowBlank="1" showInputMessage="1" showErrorMessage="1" prompt="Ngày trong tuần được cập nhật tự động. Nhập một số từ 0 đến 24 vào cột này, bên dưới đầu đề này cho ngày trong tuần" sqref="H8 P8:V8" xr:uid="{00000000-0002-0000-0000-000014000000}"/>
    <dataValidation allowBlank="1" showInputMessage="1" showErrorMessage="1" prompt="Ngày trong tuần được cập nhật tự động. Nhập một số từ 0 đến 24 vào cột này, bên dưới đầu đề này cho ngày trong tuần " sqref="I8:N8" xr:uid="{00000000-0002-0000-0000-000015000000}"/>
    <dataValidation allowBlank="1" showInputMessage="1" showErrorMessage="1" prompt="Tổng số giờ làm việc thông thường trong tuần 1 được tính toán tự động trong cột này, bên dưới đầu đề này" sqref="O6:O8" xr:uid="{00000000-0002-0000-0000-000016000000}"/>
    <dataValidation allowBlank="1" showInputMessage="1" showErrorMessage="1" prompt="Tổng số giờ làm việc thông thường trong tuần 2 được tính toán tự động trong cột này, bên dưới đầu đề này" sqref="W6:W8" xr:uid="{00000000-0002-0000-0000-000017000000}"/>
    <dataValidation allowBlank="1" showInputMessage="1" showErrorMessage="1" prompt="Tổng số giờ làm việc thông thường được tính toán tự động trong cột này, bên dưới đầu đề này" sqref="X6:X8" xr:uid="{00000000-0002-0000-0000-000018000000}"/>
    <dataValidation allowBlank="1" showInputMessage="1" showErrorMessage="1" prompt="Nhập Mã thanh toán chỉ sử dụng cho bảng lương vào cột này, bên dưới đầu đề này" sqref="Y6:Y8" xr:uid="{00000000-0002-0000-0000-000019000000}"/>
    <dataValidation allowBlank="1" showInputMessage="1" showErrorMessage="1" prompt="Tổng số giờ làm thêm được tính toán tự động trong các ô ở bên phải" sqref="B33:G33" xr:uid="{00000000-0002-0000-0000-00001A000000}"/>
    <dataValidation allowBlank="1" showInputMessage="1" showErrorMessage="1" prompt="Nhập Tên người giám sát vào ô này" sqref="I36:O36 R36:X36" xr:uid="{00000000-0002-0000-0000-00001C000000}"/>
    <dataValidation allowBlank="1" showInputMessage="1" showErrorMessage="1" prompt="Nhập Tên người giám sát vào ô ở bên phải" sqref="G36:H36 P36:Q36" xr:uid="{00000000-0002-0000-0000-00001D000000}"/>
    <dataValidation allowBlank="1" showInputMessage="1" showErrorMessage="1" prompt="Tổng số giờ làm thêm trong tuần 1 được tính toán tự động trong cột này, bên dưới đầu đề này" sqref="O24" xr:uid="{00000000-0002-0000-0000-00001E000000}"/>
    <dataValidation allowBlank="1" showInputMessage="1" showErrorMessage="1" prompt="Tổng số giờ làm thêm trong tuần 2 được tính toán tự động trong cột này, bên dưới đầu đề này" sqref="W24:W25" xr:uid="{00000000-0002-0000-0000-00001F000000}"/>
    <dataValidation allowBlank="1" showInputMessage="1" showErrorMessage="1" prompt="Tổng số giờ làm thêm được tính toán tự động trong cột này, bên dưới đầu đề này" sqref="X24" xr:uid="{00000000-0002-0000-0000-000020000000}"/>
    <dataValidation allowBlank="1" showInputMessage="1" showErrorMessage="1" prompt="Tổng số giờ đã làm việc được tính toán tự động ở ô bên dưới" sqref="Y33:Y34" xr:uid="{00000000-0002-0000-0000-000021000000}"/>
    <dataValidation allowBlank="1" showInputMessage="1" showErrorMessage="1" prompt="Tổng số giờ đã làm việc được tính toán tự động trong ô này" sqref="Y35" xr:uid="{00000000-0002-0000-0000-000022000000}"/>
    <dataValidation allowBlank="1" showInputMessage="1" showErrorMessage="1" prompt="Tổng số giờ được thanh toán được tính toán tự động ở ô bên dưới" sqref="Z33:Z34" xr:uid="{00000000-0002-0000-0000-000023000000}"/>
    <dataValidation allowBlank="1" showInputMessage="1" showErrorMessage="1" prompt="Tổng số giờ được thanh toán được tính toán tự động trong ô này" sqref="Z35" xr:uid="{00000000-0002-0000-0000-000024000000}"/>
    <dataValidation allowBlank="1" showInputMessage="1" showErrorMessage="1" prompt="Nhập Số giờ làm thêm vào các ô B24 tới Y32 và Tiền lương làm thêm giờ trong các ô H34 tới N24 và P34 tới V34" sqref="B25:E25" xr:uid="{00000000-0002-0000-0000-000025000000}"/>
    <dataValidation allowBlank="1" showInputMessage="1" showErrorMessage="1" error="Vui lòng nhập một số hợp lệ từ 0 đến 24." sqref="W26:X35" xr:uid="{00000000-0002-0000-0000-000026000000}"/>
    <dataValidation type="date" operator="greaterThan" allowBlank="1" showInputMessage="1" showErrorMessage="1" error="Vui lòng nhập một ngày hợp lệ sau 01/01/2000." prompt="Nhập Ngày vào ô này. Các ngày còn lại nằm ở các ô bên phải và Ngày trong tuần nằm trong ô bên dưới sẽ được cập nhật tự động" sqref="H7" xr:uid="{00000000-0002-0000-0000-000027000000}">
      <formula1>36526</formula1>
    </dataValidation>
    <dataValidation allowBlank="1" showInputMessage="1" showErrorMessage="1" prompt="Nhập Số giờ làm thêm vào các ô B26 tới Y32 và Tiền lương làm thêm giờ vào các ô H34 tới N24 và P34 tới V34" sqref="B23:D24" xr:uid="{00000000-0002-0000-0000-000028000000}"/>
    <dataValidation allowBlank="1" showInputMessage="1" showErrorMessage="1" prompt="Ngày trong các ô H24 tới N24 và ô P24 tới V24 cũng như Ngày trong tuần ở các ô H25 tới N25 và P25 tới V25 sẽ được cập nhật tự động" sqref="E23:G24" xr:uid="{00000000-0002-0000-0000-000029000000}"/>
    <dataValidation allowBlank="1" showInputMessage="1" showErrorMessage="1" prompt="Tổng số giờ làm việc thông thường được tính toán tự động trong các ô bên phải" sqref="B22:G22" xr:uid="{00000000-0002-0000-0000-00002A000000}"/>
    <dataValidation allowBlank="1" showInputMessage="1" showErrorMessage="1" prompt="Nhập Mã làm thêm vào cột này, bên dưới đầu đề này, từ ô Y26 tới Y32. Tổng số giờ đã làm được tính toán tự động trong ô Y35 còn Tổng số giờ được thanh toán nằm ở ô Z35" sqref="Y24:Y25" xr:uid="{00000000-0002-0000-0000-00002B000000}"/>
    <dataValidation allowBlank="1" showInputMessage="1" showErrorMessage="1" prompt="Tiền lương làm thêm giờ được tính toán tự động trong các ô bên phải" sqref="B34:G34" xr:uid="{00000000-0002-0000-0000-00002C000000}"/>
    <dataValidation allowBlank="1" showInputMessage="1" showErrorMessage="1" prompt="Tiền làm thêm giờ được thanh toán được tính toán tự động trong các ô bên phải. Nhập Tên nhân viên vào ô E36 còn Tên người giám sát vào ô I36 và R36" sqref="B35:G35" xr:uid="{00000000-0002-0000-0000-00002D000000}"/>
    <dataValidation allowBlank="1" showInputMessage="1" showErrorMessage="1" prompt="Chọn Có trong ô bên phải nếu cần phê duyệt để được làm thêm giờ" sqref="P1:X4" xr:uid="{399B917A-5016-45E1-9734-E29FE7A6896A}"/>
  </dataValidations>
  <printOptions horizontalCentered="1" verticalCentered="1"/>
  <pageMargins left="0.2" right="0" top="0" bottom="0" header="0" footer="0"/>
  <pageSetup paperSize="9" scale="55" orientation="landscape" horizontalDpi="300" verticalDpi="300" r:id="rId1"/>
  <headerFooter alignWithMargins="0"/>
  <ignoredErrors>
    <ignoredError sqref="W9:W21 O9:O22 H22:N22 P22:V22 O26:O31 P33:V33 W29:W31 W35 H35:N35 P35:V35 W26:W28 O32:O35 W32" emptyCellReference="1"/>
    <ignoredError sqref="W34:X34 X33 W33" formula="1" emptyCellReference="1"/>
    <ignoredError sqref="H2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pageSetUpPr fitToPage="1"/>
  </sheetPr>
  <dimension ref="B1:C8"/>
  <sheetViews>
    <sheetView workbookViewId="0"/>
  </sheetViews>
  <sheetFormatPr defaultColWidth="9.28515625" defaultRowHeight="16.5" x14ac:dyDescent="0.3"/>
  <cols>
    <col min="1" max="1" width="2.7109375" customWidth="1"/>
    <col min="2" max="3" width="14.28515625" customWidth="1"/>
  </cols>
  <sheetData>
    <row r="1" spans="2:3" ht="60.75" x14ac:dyDescent="0.3">
      <c r="B1" s="70" t="s">
        <v>30</v>
      </c>
      <c r="C1" s="70" t="s">
        <v>31</v>
      </c>
    </row>
    <row r="2" spans="2:3" x14ac:dyDescent="0.3">
      <c r="B2" s="71">
        <v>1</v>
      </c>
      <c r="C2" s="71" t="s">
        <v>32</v>
      </c>
    </row>
    <row r="3" spans="2:3" x14ac:dyDescent="0.3">
      <c r="B3" s="71">
        <v>2</v>
      </c>
      <c r="C3" s="71" t="s">
        <v>33</v>
      </c>
    </row>
    <row r="4" spans="2:3" x14ac:dyDescent="0.3">
      <c r="B4" s="71">
        <v>3</v>
      </c>
      <c r="C4" s="71" t="s">
        <v>34</v>
      </c>
    </row>
    <row r="5" spans="2:3" x14ac:dyDescent="0.3">
      <c r="B5" s="71">
        <v>4</v>
      </c>
      <c r="C5" s="71" t="s">
        <v>35</v>
      </c>
    </row>
    <row r="6" spans="2:3" x14ac:dyDescent="0.3">
      <c r="B6" s="71">
        <v>5</v>
      </c>
      <c r="C6" s="71" t="s">
        <v>36</v>
      </c>
    </row>
    <row r="7" spans="2:3" x14ac:dyDescent="0.3">
      <c r="B7" s="71">
        <v>6</v>
      </c>
      <c r="C7" s="71" t="s">
        <v>37</v>
      </c>
    </row>
    <row r="8" spans="2:3" x14ac:dyDescent="0.3">
      <c r="B8" s="71">
        <v>7</v>
      </c>
      <c r="C8" s="71" t="s">
        <v>38</v>
      </c>
    </row>
  </sheetData>
  <phoneticPr fontId="1" type="noConversion"/>
  <dataValidations count="3">
    <dataValidation allowBlank="1" showInputMessage="1" showErrorMessage="1" prompt="Chèn hoặc sửa đổi Số nguyên biểu thị ngày trong tuần ở cột này, bên dưới đầu đề này" sqref="B1" xr:uid="{00000000-0002-0000-0100-000000000000}"/>
    <dataValidation allowBlank="1" showInputMessage="1" showErrorMessage="1" prompt="Chèn hoặc sửa đổi Ký hiệu viết tắt cho ngày trong tuần ở cột này, bên dưới đầu đề này" sqref="C1" xr:uid="{00000000-0002-0000-0100-000001000000}"/>
    <dataValidation allowBlank="1" showInputMessage="1" showErrorMessage="1" prompt="Tạo danh sách Số nguyên biểu thị và Ký hiệu viết tắt cho ngày trong tuần vào trang tính này. Ngày trong tuần được cập nhật trong Bảng chấm công nhân viên" sqref="A1" xr:uid="{00000000-0002-0000-0100-000002000000}"/>
  </dataValidations>
  <printOptions horizontalCentered="1" verticalCentered="1"/>
  <pageMargins left="0.2" right="0" top="0"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26</vt:i4>
      </vt:variant>
    </vt:vector>
  </HeadingPairs>
  <TitlesOfParts>
    <vt:vector size="28" baseType="lpstr">
      <vt:lpstr>Bảng chấm công nhân viên</vt:lpstr>
      <vt:lpstr>Tra_cứu_ngày_trong_tuần</vt:lpstr>
      <vt:lpstr>_3_8</vt:lpstr>
      <vt:lpstr>Ngày_kết_thúc</vt:lpstr>
      <vt:lpstr>Ngày_một</vt:lpstr>
      <vt:lpstr>'Bảng chấm công nhân viên'!Print_Area</vt:lpstr>
      <vt:lpstr>Tổng_số_giờ</vt:lpstr>
      <vt:lpstr>Tuần_1_làm_thêm</vt:lpstr>
      <vt:lpstr>Tuần_1_thông_thường</vt:lpstr>
      <vt:lpstr>Tuần_2_làm_thêm</vt:lpstr>
      <vt:lpstr>Tuần_2_thông_thường</vt:lpstr>
      <vt:lpstr>Vùng_tiêu_đề_cột_1..G21.1</vt:lpstr>
      <vt:lpstr>Vùng_tiêu_đề_cột_10..Y21.1</vt:lpstr>
      <vt:lpstr>Vùng_tiêu_đề_cột_11..Z35.1</vt:lpstr>
      <vt:lpstr>Vùng_tiêu_đề_cột_2..N21.1</vt:lpstr>
      <vt:lpstr>Vùng_tiêu_đề_cột_3..O21.1</vt:lpstr>
      <vt:lpstr>Vùng_tiêu_đề_cột_4..V21.1</vt:lpstr>
      <vt:lpstr>Vùng_tiêu_đề_cột_5..Y21.1</vt:lpstr>
      <vt:lpstr>Vùng_tiêu_đề_cột_6..G32.1</vt:lpstr>
      <vt:lpstr>Vùng_tiêu_đề_cột_7..N32.1</vt:lpstr>
      <vt:lpstr>Vùng_tiêu_đề_cột_8..O32.1</vt:lpstr>
      <vt:lpstr>Vùng_tiêu_đề_cột_9..V32.1</vt:lpstr>
      <vt:lpstr>Vùng_tiêu_đề_hàng_1..E4</vt:lpstr>
      <vt:lpstr>Vùng_tiêu_đề_hàng_2..X35.1</vt:lpstr>
      <vt:lpstr>Vùng_tiêu_đề_hàng_3..Y22</vt:lpstr>
      <vt:lpstr>Vùng_tiêu_đề_hàng_4..E36</vt:lpstr>
      <vt:lpstr>Vùng_tiêu_đề_hàng_5..I36</vt:lpstr>
      <vt:lpstr>Vùng_tiêu_đề_hàng_6..R36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2018-11-02T10:53:20Z</dcterms:created>
  <dcterms:modified xsi:type="dcterms:W3CDTF">2018-11-02T10:53:20Z</dcterms:modified>
</cp:coreProperties>
</file>