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JX\模板\WordTech_20191012_New_Production_Task_Win32\04_PreDTP_Done\vi-vn\"/>
    </mc:Choice>
  </mc:AlternateContent>
  <xr:revisionPtr revIDLastSave="0" documentId="13_ncr:1_{8E8EFAF5-3DAE-489D-8CE5-B8EA021E89E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gân sách đại học của tôi" sheetId="1" r:id="rId1"/>
    <sheet name="dữ_liệu_biểu_đồ" sheetId="2" state="hidden" r:id="rId2"/>
  </sheets>
  <definedNames>
    <definedName name="Hàng_cuối">ROW(Chi_phí_hàng_tháng[#Totals])+1</definedName>
    <definedName name="NetMonthlyExpenses">'ngân sách đại học của tôi'!$B$12</definedName>
    <definedName name="_xlnm.Print_Area" localSheetId="0">'ngân sách đại học của tôi'!$A$1:$K$31</definedName>
    <definedName name="Số_dư">'ngân sách đại học của tôi'!$B$15</definedName>
    <definedName name="Thu_nhập_thực_hàng_tháng">'ngân sách đại học của tôi'!$B$9</definedName>
    <definedName name="Tỷ_lệ_phần_trăm_thu_nhập_đã_chi_tiêu">'ngân sách đại học của tôi'!$B$5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<sst xmlns="http://schemas.openxmlformats.org/spreadsheetml/2006/main" count="43" uniqueCount="37">
  <si>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Thu nhập</t>
  </si>
  <si>
    <t>ngân sách đại học của tôi</t>
  </si>
  <si>
    <t>tỷ lệ phần trăm thu nhập đã chi tiêu</t>
  </si>
  <si>
    <t>thu nhập thực hàng tháng</t>
  </si>
  <si>
    <t>chi phí thực hàng tháng</t>
  </si>
  <si>
    <t>số dư</t>
  </si>
  <si>
    <t>thu nhập hàng tháng</t>
  </si>
  <si>
    <t>Mục</t>
  </si>
  <si>
    <t>Thu nhập cố định</t>
  </si>
  <si>
    <t>Hỗ trợ tài chính</t>
  </si>
  <si>
    <t>Khoản vay</t>
  </si>
  <si>
    <t>Thu nhập khác</t>
  </si>
  <si>
    <t>Tổng</t>
  </si>
  <si>
    <t>Số tiền</t>
  </si>
  <si>
    <t>chi phí hàng tháng</t>
  </si>
  <si>
    <t>Tiền thuê</t>
  </si>
  <si>
    <t>Tiện ích</t>
  </si>
  <si>
    <t>Điện thoại di động</t>
  </si>
  <si>
    <t>Tạp phẩm</t>
  </si>
  <si>
    <t>Chi phí ô tô</t>
  </si>
  <si>
    <t>Khoản vay học viên</t>
  </si>
  <si>
    <t>Thẻ tín dụng</t>
  </si>
  <si>
    <t>Bảo hiểm</t>
  </si>
  <si>
    <t>Cắt tóc</t>
  </si>
  <si>
    <t>Giải trí</t>
  </si>
  <si>
    <t>Khác</t>
  </si>
  <si>
    <t>chi phí học kỳ *</t>
  </si>
  <si>
    <t>Học phí</t>
  </si>
  <si>
    <t>Phí sử dụng phòng thí nghiệm</t>
  </si>
  <si>
    <t>Sách</t>
  </si>
  <si>
    <t>Tiền đặt cọc</t>
  </si>
  <si>
    <t>Phương tiện đi lại</t>
  </si>
  <si>
    <t>Phí khác</t>
  </si>
  <si>
    <t>* trên cơ sở học kỳ 4 tháng</t>
  </si>
  <si>
    <t>Mỗi tháng</t>
  </si>
  <si>
    <t>thu nhập</t>
  </si>
  <si>
    <t>chi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</si>
</sst>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#,##0\ &quot;₫&quot;;[Red]\-#,##0\ &quot;₫&quot;"/>
    <numFmt numFmtId="165" formatCode="_-* #,##0\ &quot;₫&quot;_-;\-* #,##0\ &quot;₫&quot;_-;_-* &quot;-&quot;\ &quot;₫&quot;_-;_-@_-"/>
    <numFmt numFmtId="166" formatCode="#,##0\ &quot;₫&quot;"/>
    <numFmt numFmtId="167" formatCode="#,##0\ &quot;₫&quot;;[Red]#,##0\ &quot;₫&quot;"/>
  </numFmts>
  <fonts count="35">
    <font>
      <sz val="11"/>
      <color theme="1"/>
      <name val="Calibri"/>
      <family val="2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33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0" fillId="7" borderId="6" applyNumberFormat="0" applyAlignment="0" applyProtection="0"/>
    <xf numFmtId="0" fontId="34" fillId="0" borderId="8" applyNumberFormat="0" applyFill="0" applyAlignment="0" applyProtection="0"/>
    <xf numFmtId="0" fontId="25" fillId="8" borderId="9" applyNumberFormat="0" applyAlignment="0" applyProtection="0"/>
    <xf numFmtId="0" fontId="29" fillId="0" borderId="0" applyNumberFormat="0" applyFill="0" applyBorder="0" applyAlignment="0" applyProtection="0"/>
    <xf numFmtId="0" fontId="18" fillId="9" borderId="10" applyNumberFormat="0" applyFont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6" fontId="12" fillId="2" borderId="0" xfId="1" applyFont="1" applyFill="1" applyAlignment="1" applyProtection="1">
      <alignment horizontal="right" vertical="center" indent="1"/>
    </xf>
    <xf numFmtId="166" fontId="16" fillId="2" borderId="0" xfId="1" applyFont="1" applyFill="1" applyAlignment="1" applyProtection="1">
      <alignment horizontal="right" vertical="center" indent="1"/>
    </xf>
    <xf numFmtId="166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 applyProtection="1">
      <alignment vertical="center"/>
    </xf>
    <xf numFmtId="165" fontId="2" fillId="2" borderId="0" xfId="0" applyNumberFormat="1" applyFont="1" applyFill="1" applyAlignment="1" applyProtection="1">
      <alignment vertical="center"/>
    </xf>
    <xf numFmtId="167" fontId="8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vertical="center" wrapText="1"/>
    </xf>
    <xf numFmtId="166" fontId="16" fillId="2" borderId="0" xfId="0" applyNumberFormat="1" applyFont="1" applyFill="1" applyAlignment="1" applyProtection="1">
      <alignment horizontal="right" vertical="center" indent="1"/>
    </xf>
    <xf numFmtId="166" fontId="12" fillId="2" borderId="0" xfId="0" applyNumberFormat="1" applyFont="1" applyFill="1" applyAlignment="1">
      <alignment horizontal="right" vertical="center" wrapText="1" indent="1"/>
    </xf>
    <xf numFmtId="166" fontId="14" fillId="2" borderId="0" xfId="0" applyNumberFormat="1" applyFont="1" applyFill="1" applyAlignment="1">
      <alignment horizontal="right" vertical="center" wrapText="1" indent="1"/>
    </xf>
    <xf numFmtId="166" fontId="14" fillId="2" borderId="0" xfId="0" applyNumberFormat="1" applyFont="1" applyFill="1" applyAlignment="1" applyProtection="1">
      <alignment horizontal="right" vertical="center" indent="1"/>
    </xf>
    <xf numFmtId="165" fontId="2" fillId="2" borderId="0" xfId="0" applyNumberFormat="1" applyFont="1" applyFill="1" applyAlignment="1">
      <alignment vertical="center"/>
    </xf>
    <xf numFmtId="166" fontId="12" fillId="2" borderId="0" xfId="1" applyFont="1" applyFill="1" applyAlignment="1" applyProtection="1">
      <alignment horizontal="right" indent="1"/>
    </xf>
    <xf numFmtId="164" fontId="0" fillId="0" borderId="0" xfId="0" applyNumberFormat="1"/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8">
    <dxf>
      <numFmt numFmtId="166" formatCode="#,##0\ &quot;₫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6" formatCode="#,##0\ &quot;₫&quot;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6" formatCode="#,##0\ &quot;₫&quot;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幼圆"/>
        <scheme val="major"/>
      </font>
      <numFmt numFmtId="166" formatCode="#,##0\ &quot;₫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幼圆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Kiểu bảng 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Dữ liệu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dữ_liệu_biểu_đồ!$A$2:$A$3</c:f>
              <c:strCache>
                <c:ptCount val="2"/>
                <c:pt idx="0">
                  <c:v>thu nhập</c:v>
                </c:pt>
                <c:pt idx="1">
                  <c:v>chi phí</c:v>
                </c:pt>
              </c:strCache>
            </c:strRef>
          </c:cat>
          <c:val>
            <c:numRef>
              <c:f>dữ_liệu_biểu_đồ!$B$2:$B$3</c:f>
              <c:numCache>
                <c:formatCode>#,##0\ "₫";[Red]\-#,##0\ "₫"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₫&quot;;[Red]\-#,##0\ &quot;₫&quot;" sourceLinked="1"/>
        <c:majorTickMark val="out"/>
        <c:minorTickMark val="none"/>
        <c:tickLblPos val="nextTo"/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Biểu đ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223568</xdr:colOff>
      <xdr:row>23</xdr:row>
      <xdr:rowOff>116410</xdr:rowOff>
    </xdr:from>
    <xdr:to>
      <xdr:col>2</xdr:col>
      <xdr:colOff>615147</xdr:colOff>
      <xdr:row>32</xdr:row>
      <xdr:rowOff>130968</xdr:rowOff>
    </xdr:to>
    <xdr:sp macro="" textlink="">
      <xdr:nvSpPr>
        <xdr:cNvPr id="6" name="Khung chú thích hình chữ nhật góc trò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739500" y="6732322"/>
          <a:ext cx="1812401" cy="2153704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vi" sz="1100">
              <a:solidFill>
                <a:schemeClr val="bg2">
                  <a:lumMod val="10000"/>
                </a:schemeClr>
              </a:solidFill>
              <a:latin typeface="Verdana" panose="020B0604030504040204" pitchFamily="34" charset="0"/>
            </a:rPr>
            <a:t>Để thêm một</a:t>
          </a:r>
          <a:r>
            <a:rPr lang="vi" sz="1100" baseline="0">
              <a:solidFill>
                <a:schemeClr val="bg2">
                  <a:lumMod val="10000"/>
                </a:schemeClr>
              </a:solidFill>
              <a:latin typeface="Verdana" panose="020B0604030504040204" pitchFamily="34" charset="0"/>
            </a:rPr>
            <a:t> hàng mới vào bảng, chọn ô phía trên Tổng số tiền, sau đó nhấn phím Tab. Để xoá các hướng dẫn này, chọn hình này và sau đó nhấn Xoá.</a:t>
          </a:r>
          <a:endParaRPr lang="en-US" sz="1100">
            <a:solidFill>
              <a:schemeClr val="bg2">
                <a:lumMod val="10000"/>
              </a:schemeClr>
            </a:solidFill>
            <a:latin typeface="Verdana" panose="020B060403050404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hu_nhập_hàng_tháng" displayName="Thu_nhập_hàng_tháng" ref="B18:C23" totalsRowCount="1" headerRowDxfId="22" dataDxfId="21" totalsRowDxfId="20">
  <autoFilter ref="B18:C22" xr:uid="{00000000-0009-0000-0100-000004000000}"/>
  <tableColumns count="2">
    <tableColumn id="1" xr3:uid="{00000000-0010-0000-0000-000001000000}" name="Mục" totalsRowLabel="Tổng" dataDxfId="19" totalsRowDxfId="18"/>
    <tableColumn id="2" xr3:uid="{00000000-0010-0000-0000-000002000000}" name="Số tiền" totalsRowFunction="sum" dataDxfId="17" totalsRowDxfId="16"/>
  </tableColumns>
  <tableStyleInfo name="Kiểu bảng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Chi_phí_hàng_tháng" displayName="Chi_phí_hàng_tháng" ref="E18:F30" totalsRowCount="1" headerRowDxfId="15" dataDxfId="14" totalsRowDxfId="13">
  <autoFilter ref="E18:F29" xr:uid="{00000000-0009-0000-0100-000005000000}"/>
  <tableColumns count="2">
    <tableColumn id="1" xr3:uid="{00000000-0010-0000-0100-000001000000}" name="Mục" totalsRowLabel="Tổng" dataDxfId="12" totalsRowDxfId="11"/>
    <tableColumn id="2" xr3:uid="{00000000-0010-0000-0100-000002000000}" name="Số tiền" totalsRowFunction="sum" dataDxfId="10" totalsRowDxfId="9"/>
  </tableColumns>
  <tableStyleInfo name="Kiểu bảng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Chi_phí_học_kỳ" displayName="Chi_phí_học_kỳ" ref="H18:J25" totalsRowCount="1" headerRowDxfId="8" dataDxfId="7" totalsRowDxfId="6">
  <autoFilter ref="H18:J24" xr:uid="{00000000-0009-0000-0100-000006000000}"/>
  <tableColumns count="3">
    <tableColumn id="1" xr3:uid="{00000000-0010-0000-0200-000001000000}" name="Mục" totalsRowLabel="Tổng" dataDxfId="5" totalsRowDxfId="4"/>
    <tableColumn id="2" xr3:uid="{00000000-0010-0000-0200-000002000000}" name="Số tiền" totalsRowFunction="sum" dataDxfId="3" totalsRowDxfId="2"/>
    <tableColumn id="3" xr3:uid="{00000000-0010-0000-0200-000003000000}" name="Mỗi tháng" totalsRowFunction="sum" dataDxfId="1" totalsRowDxfId="0">
      <calculatedColumnFormula>Chi_phí_học_kỳ[[#This Row],[Số tiền]]/4</calculatedColumnFormula>
    </tableColumn>
  </tableColumns>
  <tableStyleInfo name="Kiểu bảng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defaultColWidth="9.140625" defaultRowHeight="15"/>
  <cols>
    <col min="1" max="1" width="5.140625" style="3" customWidth="1"/>
    <col min="2" max="2" width="26.42578125" style="3" customWidth="1"/>
    <col min="3" max="3" width="18.5703125" style="3" customWidth="1"/>
    <col min="4" max="4" width="4.5703125" style="3" customWidth="1"/>
    <col min="5" max="5" width="22.85546875" style="3" customWidth="1"/>
    <col min="6" max="6" width="11.5703125" style="3" customWidth="1"/>
    <col min="7" max="7" width="4.5703125" style="3" customWidth="1"/>
    <col min="8" max="8" width="31.5703125" style="3" customWidth="1"/>
    <col min="9" max="9" width="11.5703125" style="3" customWidth="1"/>
    <col min="10" max="10" width="16" style="3" customWidth="1"/>
    <col min="11" max="11" width="5.140625" style="3" customWidth="1"/>
    <col min="12" max="16384" width="9.140625" style="3"/>
  </cols>
  <sheetData>
    <row r="1" spans="1:16">
      <c r="A1" s="3" t="s">
        <v>0</v>
      </c>
    </row>
    <row r="2" spans="1:16" ht="39.75" customHeight="1">
      <c r="A2" s="2"/>
      <c r="B2" s="32" t="s">
        <v>1</v>
      </c>
      <c r="C2" s="32"/>
      <c r="D2" s="32"/>
      <c r="E2" s="32"/>
      <c r="F2" s="32"/>
      <c r="G2" s="32"/>
      <c r="H2" s="32"/>
      <c r="I2" s="32"/>
      <c r="P2" s="2"/>
    </row>
    <row r="3" spans="1:16" ht="33.75" customHeight="1">
      <c r="A3" s="2"/>
      <c r="B3" s="32"/>
      <c r="C3" s="32"/>
      <c r="D3" s="32"/>
      <c r="E3" s="32"/>
      <c r="F3" s="32"/>
      <c r="G3" s="32"/>
      <c r="H3" s="32"/>
      <c r="I3" s="32"/>
      <c r="P3" s="2"/>
    </row>
    <row r="4" spans="1:16" ht="24" customHeight="1">
      <c r="A4" s="9"/>
      <c r="B4" s="36" t="s">
        <v>2</v>
      </c>
      <c r="C4" s="36"/>
      <c r="E4" s="4"/>
      <c r="F4" s="4"/>
      <c r="H4" s="4"/>
      <c r="I4" s="4"/>
    </row>
    <row r="5" spans="1:16" ht="37.5" customHeight="1">
      <c r="A5" s="10"/>
      <c r="B5" s="37">
        <f>NetMonthlyExpenses/Thu_nhập_thực_hàng_tháng</f>
        <v>0.64363636363636367</v>
      </c>
      <c r="C5" s="37"/>
      <c r="D5" s="1"/>
      <c r="E5" s="5"/>
      <c r="F5" s="5"/>
      <c r="G5" s="1"/>
      <c r="H5" s="5"/>
      <c r="I5" s="5"/>
    </row>
    <row r="6" spans="1:16" ht="22.5" customHeight="1">
      <c r="A6" s="10"/>
      <c r="B6" s="34">
        <f>NetMonthlyExpenses</f>
        <v>1770</v>
      </c>
      <c r="C6" s="35"/>
      <c r="D6" s="1"/>
      <c r="E6" s="5"/>
      <c r="F6" s="5"/>
      <c r="G6" s="1"/>
      <c r="H6" s="5"/>
      <c r="I6" s="5"/>
    </row>
    <row r="7" spans="1:16" ht="17.25">
      <c r="A7" s="5"/>
      <c r="B7" s="5"/>
      <c r="C7" s="20"/>
      <c r="D7" s="1"/>
      <c r="E7" s="6"/>
      <c r="F7" s="21"/>
      <c r="G7" s="22"/>
      <c r="H7" s="6"/>
      <c r="I7" s="21"/>
    </row>
    <row r="8" spans="1:16" ht="18">
      <c r="A8" s="5"/>
      <c r="B8" s="36" t="s">
        <v>3</v>
      </c>
      <c r="C8" s="36"/>
      <c r="D8" s="1"/>
      <c r="E8" s="6"/>
      <c r="F8" s="21"/>
      <c r="G8" s="22"/>
      <c r="H8" s="6"/>
      <c r="I8" s="21"/>
    </row>
    <row r="9" spans="1:16" ht="34.5">
      <c r="A9" s="5"/>
      <c r="B9" s="23">
        <f>Thu_nhập_hàng_tháng[[#Totals],[Số tiền]]</f>
        <v>2750</v>
      </c>
      <c r="C9" s="20"/>
      <c r="D9" s="1"/>
      <c r="E9" s="6"/>
      <c r="F9" s="21"/>
      <c r="G9" s="22"/>
      <c r="H9" s="6"/>
      <c r="I9" s="21"/>
    </row>
    <row r="10" spans="1:16" ht="17.25">
      <c r="A10" s="5"/>
      <c r="B10" s="5"/>
      <c r="C10" s="20"/>
      <c r="D10" s="1"/>
      <c r="E10" s="6"/>
      <c r="F10" s="21"/>
      <c r="G10" s="22"/>
      <c r="H10" s="6"/>
      <c r="I10" s="21"/>
    </row>
    <row r="11" spans="1:16" ht="18">
      <c r="A11" s="7"/>
      <c r="B11" s="36" t="s">
        <v>4</v>
      </c>
      <c r="C11" s="36"/>
      <c r="D11" s="1"/>
      <c r="E11" s="6"/>
      <c r="F11" s="21"/>
      <c r="G11" s="22"/>
      <c r="H11" s="6"/>
      <c r="I11" s="21"/>
    </row>
    <row r="12" spans="1:16" ht="34.5">
      <c r="B12" s="23">
        <f>Chi_phí_hàng_tháng[[#Totals],[Số tiền]]+Chi_phí_học_kỳ[[#Totals],[Mỗi tháng]]</f>
        <v>1770</v>
      </c>
      <c r="E12" s="6"/>
      <c r="F12" s="21"/>
      <c r="G12" s="22"/>
      <c r="H12" s="6"/>
      <c r="I12" s="21"/>
    </row>
    <row r="13" spans="1:16" ht="17.25">
      <c r="E13" s="6"/>
      <c r="F13" s="21"/>
      <c r="G13" s="22"/>
      <c r="H13" s="8"/>
      <c r="I13" s="24"/>
    </row>
    <row r="14" spans="1:16" ht="18">
      <c r="B14" s="36" t="s">
        <v>5</v>
      </c>
      <c r="C14" s="36"/>
      <c r="E14" s="6"/>
      <c r="F14" s="21"/>
      <c r="G14" s="22"/>
    </row>
    <row r="15" spans="1:16" ht="34.5">
      <c r="B15" s="23">
        <f>B9-B12</f>
        <v>980</v>
      </c>
      <c r="E15" s="6"/>
      <c r="F15" s="21"/>
      <c r="G15" s="22"/>
    </row>
    <row r="16" spans="1:16" ht="30.75" customHeight="1">
      <c r="E16" s="6"/>
      <c r="F16" s="21"/>
      <c r="G16" s="22"/>
    </row>
    <row r="17" spans="1:10" ht="30" customHeight="1">
      <c r="A17" s="4"/>
      <c r="B17" s="36" t="s">
        <v>6</v>
      </c>
      <c r="C17" s="36"/>
      <c r="E17" s="36" t="s">
        <v>14</v>
      </c>
      <c r="F17" s="36"/>
      <c r="H17" s="36" t="s">
        <v>26</v>
      </c>
      <c r="I17" s="36"/>
    </row>
    <row r="18" spans="1:10" ht="15.95" customHeight="1">
      <c r="A18" s="5"/>
      <c r="B18" s="17" t="s">
        <v>7</v>
      </c>
      <c r="C18" s="12" t="s">
        <v>13</v>
      </c>
      <c r="D18" s="1"/>
      <c r="E18" s="17" t="s">
        <v>7</v>
      </c>
      <c r="F18" s="12" t="s">
        <v>13</v>
      </c>
      <c r="G18" s="1"/>
      <c r="H18" s="17" t="s">
        <v>7</v>
      </c>
      <c r="I18" s="12" t="s">
        <v>13</v>
      </c>
      <c r="J18" s="15" t="s">
        <v>34</v>
      </c>
    </row>
    <row r="19" spans="1:10" ht="15.95" customHeight="1">
      <c r="A19" s="5"/>
      <c r="B19" s="11" t="s">
        <v>8</v>
      </c>
      <c r="C19" s="30">
        <v>1500</v>
      </c>
      <c r="D19" s="1"/>
      <c r="E19" s="13" t="s">
        <v>15</v>
      </c>
      <c r="F19" s="18">
        <v>20</v>
      </c>
      <c r="G19" s="22"/>
      <c r="H19" s="13" t="s">
        <v>27</v>
      </c>
      <c r="I19" s="18">
        <v>750</v>
      </c>
      <c r="J19" s="19">
        <f>Chi_phí_học_kỳ[[#This Row],[Số tiền]]/4</f>
        <v>187.5</v>
      </c>
    </row>
    <row r="20" spans="1:10" ht="15.95" customHeight="1">
      <c r="A20" s="5"/>
      <c r="B20" s="11" t="s">
        <v>9</v>
      </c>
      <c r="C20" s="30">
        <v>500</v>
      </c>
      <c r="D20" s="1"/>
      <c r="E20" s="13" t="s">
        <v>16</v>
      </c>
      <c r="F20" s="18">
        <v>50</v>
      </c>
      <c r="G20" s="22"/>
      <c r="H20" s="13" t="s">
        <v>28</v>
      </c>
      <c r="I20" s="18">
        <v>250</v>
      </c>
      <c r="J20" s="19">
        <f>Chi_phí_học_kỳ[[#This Row],[Số tiền]]/4</f>
        <v>62.5</v>
      </c>
    </row>
    <row r="21" spans="1:10" ht="15.95" customHeight="1">
      <c r="A21" s="5"/>
      <c r="B21" s="11" t="s">
        <v>10</v>
      </c>
      <c r="C21" s="30">
        <v>500</v>
      </c>
      <c r="D21" s="1"/>
      <c r="E21" s="13" t="s">
        <v>17</v>
      </c>
      <c r="F21" s="18">
        <v>75</v>
      </c>
      <c r="G21" s="22"/>
      <c r="H21" s="13" t="s">
        <v>29</v>
      </c>
      <c r="I21" s="18">
        <v>500</v>
      </c>
      <c r="J21" s="19">
        <f>Chi_phí_học_kỳ[[#This Row],[Số tiền]]/4</f>
        <v>125</v>
      </c>
    </row>
    <row r="22" spans="1:10" ht="15.95" customHeight="1">
      <c r="A22" s="5"/>
      <c r="B22" s="11" t="s">
        <v>11</v>
      </c>
      <c r="C22" s="30">
        <v>250</v>
      </c>
      <c r="D22" s="1"/>
      <c r="E22" s="13" t="s">
        <v>18</v>
      </c>
      <c r="F22" s="18">
        <v>250</v>
      </c>
      <c r="G22" s="22"/>
      <c r="H22" s="13" t="s">
        <v>30</v>
      </c>
      <c r="I22" s="18">
        <v>0</v>
      </c>
      <c r="J22" s="19">
        <f>Chi_phí_học_kỳ[[#This Row],[Số tiền]]/4</f>
        <v>0</v>
      </c>
    </row>
    <row r="23" spans="1:10" ht="15.95" customHeight="1">
      <c r="A23" s="7"/>
      <c r="B23" s="11" t="s">
        <v>12</v>
      </c>
      <c r="C23" s="25">
        <f>SUBTOTAL(109,Thu_nhập_hàng_tháng[Số tiền])</f>
        <v>2750</v>
      </c>
      <c r="D23" s="1"/>
      <c r="E23" s="13" t="s">
        <v>19</v>
      </c>
      <c r="F23" s="18">
        <v>50</v>
      </c>
      <c r="G23" s="22"/>
      <c r="H23" s="13" t="s">
        <v>31</v>
      </c>
      <c r="I23" s="18">
        <v>0</v>
      </c>
      <c r="J23" s="19">
        <f>Chi_phí_học_kỳ[[#This Row],[Số tiền]]/4</f>
        <v>0</v>
      </c>
    </row>
    <row r="24" spans="1:10" ht="15.95" customHeight="1">
      <c r="E24" s="13" t="s">
        <v>20</v>
      </c>
      <c r="F24" s="18">
        <v>500</v>
      </c>
      <c r="G24" s="22"/>
      <c r="H24" s="13" t="s">
        <v>32</v>
      </c>
      <c r="I24" s="18">
        <v>0</v>
      </c>
      <c r="J24" s="19">
        <f>Chi_phí_học_kỳ[[#This Row],[Số tiền]]/4</f>
        <v>0</v>
      </c>
    </row>
    <row r="25" spans="1:10" ht="15.95" customHeight="1">
      <c r="E25" s="13" t="s">
        <v>21</v>
      </c>
      <c r="F25" s="18">
        <v>275</v>
      </c>
      <c r="G25" s="22"/>
      <c r="H25" s="14" t="s">
        <v>12</v>
      </c>
      <c r="I25" s="26">
        <f>SUBTOTAL(109,Chi_phí_học_kỳ[Số tiền])</f>
        <v>1500</v>
      </c>
      <c r="J25" s="27">
        <f>SUBTOTAL(109,Chi_phí_học_kỳ[Mỗi tháng])</f>
        <v>375</v>
      </c>
    </row>
    <row r="26" spans="1:10" ht="15.95" customHeight="1">
      <c r="E26" s="13" t="s">
        <v>22</v>
      </c>
      <c r="F26" s="18">
        <v>125</v>
      </c>
      <c r="G26" s="22"/>
      <c r="H26" s="33" t="s">
        <v>33</v>
      </c>
      <c r="I26" s="33"/>
    </row>
    <row r="27" spans="1:10" ht="15.95" customHeight="1">
      <c r="E27" s="13" t="s">
        <v>23</v>
      </c>
      <c r="F27" s="18">
        <v>50</v>
      </c>
      <c r="G27" s="22"/>
    </row>
    <row r="28" spans="1:10" ht="15.95" customHeight="1">
      <c r="E28" s="13" t="s">
        <v>24</v>
      </c>
      <c r="F28" s="18">
        <v>0</v>
      </c>
      <c r="G28" s="22"/>
    </row>
    <row r="29" spans="1:10" ht="15.95" customHeight="1">
      <c r="E29" s="13" t="s">
        <v>25</v>
      </c>
      <c r="F29" s="18">
        <v>0</v>
      </c>
      <c r="G29" s="22"/>
      <c r="H29" s="33"/>
      <c r="I29" s="33"/>
    </row>
    <row r="30" spans="1:10" ht="15.95" customHeight="1">
      <c r="E30" s="16" t="s">
        <v>12</v>
      </c>
      <c r="F30" s="28">
        <f>SUBTOTAL(109,Chi_phí_hàng_tháng[Số tiền])</f>
        <v>1395</v>
      </c>
      <c r="G30" s="29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7" type="noConversion"/>
  <conditionalFormatting sqref="B6:C6">
    <cfRule type="dataBar" priority="1">
      <dataBar showValue="0">
        <cfvo type="num" val="0"/>
        <cfvo type="num" val="Thu_nhập_thực_hàng_tháng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83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Thu_nhập_thực_hàng_tháng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5"/>
  <cols>
    <col min="1" max="1" width="9.42578125" customWidth="1"/>
  </cols>
  <sheetData>
    <row r="2" spans="1:2">
      <c r="A2" t="s">
        <v>35</v>
      </c>
      <c r="B2" s="31">
        <f>'ngân sách đại học của tôi'!B9</f>
        <v>2750</v>
      </c>
    </row>
    <row r="3" spans="1:2">
      <c r="A3" t="s">
        <v>36</v>
      </c>
      <c r="B3" s="31">
        <f>'ngân sách đại học của tôi'!B12</f>
        <v>1770</v>
      </c>
    </row>
  </sheetData>
  <phoneticPr fontId="1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ngân sách đại học của tôi</vt:lpstr>
      <vt:lpstr>dữ_liệu_biểu_đồ</vt:lpstr>
      <vt:lpstr>NetMonthlyExpenses</vt:lpstr>
      <vt:lpstr>'ngân sách đại học của tôi'!Print_Area</vt:lpstr>
      <vt:lpstr>Số_dư</vt:lpstr>
      <vt:lpstr>Thu_nhập_thực_hàng_tháng</vt:lpstr>
      <vt:lpstr>Tỷ_lệ_phần_trăm_thu_nhập_đã_chi_tiêu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2019-10-17T11:00:43Z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