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eb 21\"/>
    </mc:Choice>
  </mc:AlternateContent>
  <bookViews>
    <workbookView xWindow="0" yWindow="0" windowWidth="20490" windowHeight="6930" xr2:uid="{00000000-000D-0000-FFFF-FFFF00000000}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tblInvites[[#Totals],[SENT?]]-TotalRSVP</definedName>
    <definedName name="_xlnm.Print_Titles" localSheetId="0">'RSVP Tracker'!$2:$3</definedName>
    <definedName name="RSVP">tblInvites[[#Totals],[RSVP]]</definedName>
    <definedName name="Title1">tblInvites[[#Headers],[GUEST NAME]]</definedName>
    <definedName name="TotalAttending">SUM(IF(tblInvites[RSVP]="Yes",tblInvites[PARTY]))</definedName>
    <definedName name="TotalNotAttending">SUMIFS(tblInvites[PARTY],tblInvites[RSVP],"=No")</definedName>
    <definedName name="TotalOutstanding">tblInvites[[#Totals],[SENT?]]-tblInvites[[#Totals],[RSVP]]</definedName>
    <definedName name="TotalRSVP">tblInvites[[#Totals],[RSVP]]</definedName>
    <definedName name="TotalSent">tblInvites[[#Totals],[SENT?]]</definedName>
    <definedName name="WeddingDate">'RSVP Tracker'!$B$3</definedName>
  </definedNames>
  <calcPr calcId="171027" fullCalcOnLoad="1"/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<sst xmlns="http://schemas.openxmlformats.org/spreadsheetml/2006/main">
  <si>
    <r>
      <t xml:space="preserve">ДАТА ВЕСІЛЛЯ</t>
    </r>
  </si>
  <si>
    <r>
      <t xml:space="preserve">ЗАЛИШИЛОСЯ ДНІВ</t>
    </r>
  </si>
  <si>
    <r>
      <t>ПЛАНУЮТЬ</t>
    </r>
  </si>
  <si>
    <r>
      <t xml:space="preserve">НЕ ПЛАНУЮТЬ</t>
    </r>
  </si>
  <si>
    <r>
      <t xml:space="preserve">НЕ ВІДПОВІЛИ</t>
    </r>
  </si>
  <si>
    <r>
      <t xml:space="preserve">відстеження весільних запрошень</t>
    </r>
  </si>
  <si>
    <r>
      <t xml:space="preserve">ІМ’Я ГОСТЯ</t>
    </r>
  </si>
  <si>
    <r>
      <t xml:space="preserve">Ім’я 1</t>
    </r>
  </si>
  <si>
    <r>
      <t xml:space="preserve">Ім’я 2</t>
    </r>
  </si>
  <si>
    <r>
      <t xml:space="preserve">Ім’я 3</t>
    </r>
  </si>
  <si>
    <r>
      <t xml:space="preserve">Ім’я 4</t>
    </r>
  </si>
  <si>
    <r>
      <t xml:space="preserve">Ім’я 5</t>
    </r>
  </si>
  <si>
    <r>
      <t xml:space="preserve">Ім’я 6</t>
    </r>
  </si>
  <si>
    <r>
      <t xml:space="preserve">Ім’я 7</t>
    </r>
  </si>
  <si>
    <r>
      <t xml:space="preserve">Ім’я 8</t>
    </r>
  </si>
  <si>
    <r>
      <t xml:space="preserve">Ім’я 9</t>
    </r>
  </si>
  <si>
    <r>
      <t xml:space="preserve">Ім’я 10</t>
    </r>
  </si>
  <si>
    <r>
      <t xml:space="preserve">Ім’я 11</t>
    </r>
  </si>
  <si>
    <r>
      <t>УСЬОГО:</t>
    </r>
  </si>
  <si>
    <r>
      <t>НАДІСЛАНО</t>
    </r>
  </si>
  <si>
    <r>
      <t>Так</t>
    </r>
  </si>
  <si>
    <r>
      <t xml:space="preserve">ЗАГАЛЬНА КІЛЬКІСТЬ ВІДПОВІДЕЙ НА ЗАПРОШЕННЯ</t>
    </r>
  </si>
  <si>
    <r>
      <t xml:space="preserve">Відповідь на запрошення</t>
    </r>
  </si>
  <si>
    <r>
      <t>Ні</t>
    </r>
  </si>
  <si>
    <r>
      <t xml:space="preserve">Під сумнівом</t>
    </r>
  </si>
  <si>
    <r>
      <t>ВЕЧІРКА</t>
    </r>
  </si>
  <si>
    <r>
      <t>ГІСТЬ</t>
    </r>
  </si>
  <si>
    <r>
      <t xml:space="preserve">Зі сторони чоловіка</t>
    </r>
  </si>
  <si>
    <r>
      <t>Інші</t>
    </r>
  </si>
  <si>
    <r>
      <t xml:space="preserve">Зі сторони дружини</t>
    </r>
  </si>
  <si>
    <r>
      <t>ЗВ’ЯЗКИ</t>
    </r>
  </si>
  <si>
    <r>
      <t>Брат</t>
    </r>
  </si>
  <si>
    <r>
      <t>Друг</t>
    </r>
  </si>
  <si>
    <r>
      <t>АДРЕСА</t>
    </r>
  </si>
  <si>
    <r>
      <t>Адреса</t>
    </r>
  </si>
  <si>
    <r>
      <t>МІСТО</t>
    </r>
  </si>
  <si>
    <r>
      <t>Місто</t>
    </r>
  </si>
  <si>
    <r>
      <t>ОБЛАСТЬ</t>
    </r>
  </si>
  <si>
    <r>
      <t>Область</t>
    </r>
  </si>
  <si>
    <r>
      <t xml:space="preserve">Поштовий індекс</t>
    </r>
  </si>
  <si>
    <r>
      <t>ТЕЛЕФОН</t>
    </r>
  </si>
  <si>
    <r>
      <t>Телефон</t>
    </r>
  </si>
  <si>
    <r>
      <t xml:space="preserve">Номер телефону</t>
    </r>
  </si>
  <si>
    <r>
      <t xml:space="preserve">Адреса ел. пошти</t>
    </r>
  </si>
  <si>
    <r>
      <t>perevirka@example.com</t>
    </r>
  </si>
  <si>
    <r>
      <t>abc@example.com</t>
    </r>
  </si>
  <si>
    <r>
      <t xml:space="preserve">ТРЕКЕР ВІДПОВІДЕЙ НА ЗАПРОШЕННЯ</t>
    </r>
  </si>
  <si>
    <r>
      <t xml:space="preserve">загальна кількість відповідей на запрошення</t>
    </r>
  </si>
  <si>
    <r>
      <t>ТАК</t>
    </r>
  </si>
  <si>
    <r>
      <t>НІ</t>
    </r>
  </si>
  <si>
    <r>
      <t xml:space="preserve">Звичайну гістограму з відповідями "Так" гостей наведено в цій клітинці.</t>
    </r>
  </si>
  <si>
    <r>
      <t xml:space="preserve">Звичайну гістограму з відповідями "Ні" гостей наведено в цій клітинці.</t>
    </r>
  </si>
  <si>
    <r>
      <t>ІНШІ</t>
    </r>
  </si>
  <si>
    <r>
      <t xml:space="preserve">ЗІ СТОРОНИ ДРУЖИНИ</t>
    </r>
  </si>
  <si>
    <r>
      <t xml:space="preserve">ЗІ СТОРОНИ ЧОЛОВІКА</t>
    </r>
  </si>
  <si>
    <r>
      <t>нотатки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</si>
</sst>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/d/yy;@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0" fontId="0" fillId="2" borderId="0" xfId="0">
      <alignment vertical="center"/>
    </xf>
    <xf numFmtId="0" fontId="17" fillId="2" borderId="0" xfId="2" applyFont="1" applyFill="1" applyAlignment="1">
      <alignment horizontal="center" vertical="center"/>
    </xf>
    <xf numFmtId="0" fontId="6" fillId="3" borderId="1" xfId="7" applyFill="1" applyAlignment="1">
      <alignment vertical="top"/>
    </xf>
    <xf numFmtId="0" fontId="12" fillId="2" borderId="0" xfId="2" applyFill="1" applyAlignment="1">
      <alignment horizontal="center" vertical="center"/>
    </xf>
    <xf numFmtId="0" fontId="6" fillId="2" borderId="1" xfId="7" applyFill="1">
      <alignment vertical="top"/>
    </xf>
    <xf numFmtId="0" fontId="18" fillId="2" borderId="5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18"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гості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гості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SVP Tracker'!A1"/><Relationship Id="rId1" Type="http://schemas.openxmlformats.org/officeDocument/2006/relationships/hyperlink" Target="#'RSVP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SVP Summary'!A1"/><Relationship Id="rId1" Type="http://schemas.openxmlformats.org/officeDocument/2006/relationships/hyperlink" Target="#'RSVP Tracker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uk" sz="1100" spc="100" baseline="0">
              <a:solidFill>
                <a:schemeClr val="tx1"/>
              </a:solidFill>
              <a:latin typeface="+mn-lt"/>
            </a:rPr>
            <a:t>ЗАГАЛЬНА КІЛЬКІСТЬ</a:t>
          </a:r>
          <a:r>
            <a:rPr lang="uk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uk" sz="1100" spc="100" baseline="0">
              <a:solidFill>
                <a:schemeClr val="tx1"/>
              </a:solidFill>
              <a:latin typeface="+mn-lt"/>
            </a:rPr>
            <a:t> ВІДПОВІДЕЙ НА ЗАПРОШЕННЯ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4" y="9525"/>
          <a:ext cx="167906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uk" sz="1100" spc="100" baseline="0">
                <a:solidFill>
                  <a:schemeClr val="tx1"/>
                </a:solidFill>
                <a:latin typeface="+mn-lt"/>
              </a:rPr>
              <a:t>ВІДСТЕЖЕННЯ ВІДПОВІДЕЙ НА ЗАПРОШЕННЯ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false" anchor="ctr"/>
        <a:lstStyle/>
        <a:p>
          <a:pPr algn="ctr" rtl="false"/>
          <a:r>
            <a:rPr lang="uk" sz="1100">
              <a:solidFill>
                <a:schemeClr val="tx2"/>
              </a:solidFill>
            </a:rPr>
            <a:t> Введіть дату весілля нижче, яка відображатиметься на цьому аркуші.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uk" sz="1100" spc="100" baseline="0">
              <a:solidFill>
                <a:schemeClr val="tx1"/>
              </a:solidFill>
              <a:latin typeface="+mn-lt"/>
            </a:rPr>
            <a:t>ВІДСТЕЖЕННЯ ВІДПОВІДЕЙ НА ЗАПРОШЕННЯ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78059" y="0"/>
          <a:ext cx="168249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uk" sz="1100" spc="100" baseline="0">
                <a:solidFill>
                  <a:schemeClr val="tx1"/>
                </a:solidFill>
                <a:latin typeface="+mn-lt"/>
              </a:rPr>
              <a:t>ЗАГАЛЬНА КІЛЬКІСТЬ ВІДПОВІДЕЙ НА ЗАПРОШЕННЯ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CellStyle="Heading 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ІМ’Я ГОСТЯ" totalsRowLabel="TOTALS:" totalsRowDxfId="15"/>
    <tableColumn id="2" xr3:uid="{00000000-0010-0000-0000-000002000000}" name="НАДІСЛАНО" totalsRowFunction="custom" totalsRowDxfId="14">
      <totalsRowFormula>COUNTIF('RSVP Tracker'!$E$4:$E$14,"Yes")</totalsRowFormula>
    </tableColumn>
    <tableColumn id="3" xr3:uid="{00000000-0010-0000-0000-000003000000}" name="Відповідь на запрошення" totalsRowFunction="custom" totalsRowDxfId="13">
      <totalsRowFormula>COUNTA('RSVP Tracker'!$F$4:$F$14)</totalsRowFormula>
    </tableColumn>
    <tableColumn id="4" xr3:uid="{00000000-0010-0000-0000-000004000000}" name="ВЕЧІРКА" totalsRowFunction="sum" totalsRowDxfId="12"/>
    <tableColumn id="5" xr3:uid="{00000000-0010-0000-0000-000005000000}" name="ГІСТЬ" totalsRowDxfId="11"/>
    <tableColumn id="6" xr3:uid="{00000000-0010-0000-0000-000006000000}" name="ЗВ’ЯЗКИ" totalsRowDxfId="10"/>
    <tableColumn id="7" xr3:uid="{00000000-0010-0000-0000-000007000000}" name="АДРЕСА" totalsRowDxfId="9"/>
    <tableColumn id="8" xr3:uid="{00000000-0010-0000-0000-000008000000}" name="МІСТО" totalsRowDxfId="8"/>
    <tableColumn id="9" xr3:uid="{00000000-0010-0000-0000-000009000000}" name="ОБЛАСТЬ" totalsRowDxfId="7"/>
    <tableColumn id="10" xr3:uid="{00000000-0010-0000-0000-00000A000000}" name="Поштовий індекс" totalsRowDxfId="6" dataCellStyle="Zip"/>
    <tableColumn id="11" xr3:uid="{00000000-0010-0000-0000-00000B000000}" name="ТЕЛЕФОН" totalsRowDxfId="5" dataCellStyle="Phone"/>
    <tableColumn id="12" xr3:uid="{00000000-0010-0000-0000-00000C000000}" name="Адреса ел. пошти" totalsRowDxfId="4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7" customWidth="1"/>
    <col min="2" max="2" width="23.5" style="27" customWidth="1"/>
    <col min="3" max="3" width="1.625" style="18" customWidth="1"/>
    <col min="4" max="4" width="15.75" style="5" customWidth="1"/>
    <col min="5" max="5" width="9" style="6" customWidth="1"/>
    <col min="6" max="6" width="11.625" style="6" customWidth="1"/>
    <col min="7" max="7" width="8.625" style="6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8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15">
        <f ca="1">TODAY()+283</f>
        <v>43435</v>
      </c>
      <c r="D3" s="21" t="s">
        <v>6</v>
      </c>
      <c r="E3" s="21" t="s">
        <v>19</v>
      </c>
      <c r="F3" s="21" t="s">
        <v>22</v>
      </c>
      <c r="G3" s="21" t="s">
        <v>25</v>
      </c>
      <c r="H3" s="21" t="s">
        <v>26</v>
      </c>
      <c r="I3" s="21" t="s">
        <v>30</v>
      </c>
      <c r="J3" s="21" t="s">
        <v>33</v>
      </c>
      <c r="K3" s="21" t="s">
        <v>35</v>
      </c>
      <c r="L3" s="21" t="s">
        <v>37</v>
      </c>
      <c r="M3" s="21" t="s">
        <v>39</v>
      </c>
      <c r="N3" s="22" t="s">
        <v>40</v>
      </c>
      <c r="O3" s="21" t="s">
        <v>43</v>
      </c>
    </row>
    <row r="4" spans="2:15" ht="30.75" customHeight="1" thickBot="1" x14ac:dyDescent="0.3">
      <c r="B4" s="12" t="s">
        <v>1</v>
      </c>
      <c r="D4" s="19" t="s">
        <v>7</v>
      </c>
      <c r="E4" s="20" t="s">
        <v>20</v>
      </c>
      <c r="F4" s="20" t="s">
        <v>20</v>
      </c>
      <c r="G4" s="20">
        <v>1</v>
      </c>
      <c r="H4" s="20" t="s">
        <v>27</v>
      </c>
      <c r="I4" s="20" t="s">
        <v>31</v>
      </c>
      <c r="J4" s="19" t="s">
        <v>34</v>
      </c>
      <c r="K4" s="19" t="s">
        <v>36</v>
      </c>
      <c r="L4" s="19" t="s">
        <v>38</v>
      </c>
      <c r="M4" s="32" t="s">
        <v>39</v>
      </c>
      <c r="N4" s="9" t="s">
        <v>41</v>
      </c>
      <c r="O4" s="31" t="s">
        <v>44</v>
      </c>
    </row>
    <row r="5" spans="2:15" ht="30.75" customHeight="1" thickTop="1" x14ac:dyDescent="0.4">
      <c r="B5" s="16">
        <f ca="1">DaysRemaining</f>
        <v>283</v>
      </c>
      <c r="D5" s="19" t="s">
        <v>8</v>
      </c>
      <c r="E5" s="20" t="s">
        <v>20</v>
      </c>
      <c r="F5" s="20" t="s">
        <v>23</v>
      </c>
      <c r="G5" s="20">
        <v>3</v>
      </c>
      <c r="H5" s="20" t="s">
        <v>27</v>
      </c>
      <c r="I5" s="20" t="s">
        <v>32</v>
      </c>
      <c r="J5" s="19" t="s">
        <v>34</v>
      </c>
      <c r="K5" s="19" t="s">
        <v>36</v>
      </c>
      <c r="L5" s="19" t="s">
        <v>38</v>
      </c>
      <c r="M5" s="32" t="s">
        <v>39</v>
      </c>
      <c r="N5" s="9" t="s">
        <v>41</v>
      </c>
      <c r="O5" s="31" t="s">
        <v>44</v>
      </c>
    </row>
    <row r="6" spans="2:15" ht="30.75" customHeight="1" thickBot="1" x14ac:dyDescent="0.3">
      <c r="B6" s="12" t="s">
        <v>2</v>
      </c>
      <c r="D6" s="19" t="s">
        <v>9</v>
      </c>
      <c r="E6" s="20" t="s">
        <v>20</v>
      </c>
      <c r="F6" s="20" t="s">
        <v>20</v>
      </c>
      <c r="G6" s="20">
        <v>1</v>
      </c>
      <c r="H6" s="20" t="s">
        <v>28</v>
      </c>
      <c r="I6" s="20" t="s">
        <v>32</v>
      </c>
      <c r="J6" s="19" t="s">
        <v>34</v>
      </c>
      <c r="K6" s="19" t="s">
        <v>36</v>
      </c>
      <c r="L6" s="19" t="s">
        <v>38</v>
      </c>
      <c r="M6" s="32" t="s">
        <v>39</v>
      </c>
      <c r="N6" s="9" t="s">
        <v>41</v>
      </c>
      <c r="O6" s="31" t="s">
        <v>44</v>
      </c>
    </row>
    <row r="7" spans="2:15" ht="30.75" customHeight="1" thickTop="1" x14ac:dyDescent="0.4">
      <c r="B7" s="16">
        <f>TotalAttending</f>
        <v>12</v>
      </c>
      <c r="D7" s="19" t="s">
        <v>10</v>
      </c>
      <c r="E7" s="20" t="s">
        <v>20</v>
      </c>
      <c r="F7" s="20" t="s">
        <v>23</v>
      </c>
      <c r="G7" s="20">
        <v>2</v>
      </c>
      <c r="H7" s="20" t="s">
        <v>29</v>
      </c>
      <c r="I7" s="20" t="s">
        <v>32</v>
      </c>
      <c r="J7" s="19" t="s">
        <v>34</v>
      </c>
      <c r="K7" s="19" t="s">
        <v>36</v>
      </c>
      <c r="L7" s="19" t="s">
        <v>38</v>
      </c>
      <c r="M7" s="32" t="s">
        <v>39</v>
      </c>
      <c r="N7" s="9" t="s">
        <v>41</v>
      </c>
      <c r="O7" s="31" t="s">
        <v>44</v>
      </c>
    </row>
    <row r="8" spans="2:15" ht="30.75" customHeight="1" thickBot="1" x14ac:dyDescent="0.3">
      <c r="B8" s="12" t="s">
        <v>3</v>
      </c>
      <c r="D8" s="19" t="s">
        <v>11</v>
      </c>
      <c r="E8" s="20" t="s">
        <v>20</v>
      </c>
      <c r="F8" s="20" t="s">
        <v>20</v>
      </c>
      <c r="G8" s="20">
        <v>2</v>
      </c>
      <c r="H8" s="20" t="s">
        <v>29</v>
      </c>
      <c r="I8" s="20" t="s">
        <v>32</v>
      </c>
      <c r="J8" s="19" t="s">
        <v>34</v>
      </c>
      <c r="K8" s="19" t="s">
        <v>36</v>
      </c>
      <c r="L8" s="19" t="s">
        <v>38</v>
      </c>
      <c r="M8" s="32" t="s">
        <v>39</v>
      </c>
      <c r="N8" s="9" t="s">
        <v>41</v>
      </c>
      <c r="O8" s="31" t="s">
        <v>44</v>
      </c>
    </row>
    <row r="9" spans="2:15" ht="30.75" customHeight="1" thickTop="1" x14ac:dyDescent="0.4">
      <c r="B9" s="16">
        <f>TotalNotAttending</f>
        <v>6</v>
      </c>
      <c r="D9" s="19" t="s">
        <v>12</v>
      </c>
      <c r="E9" s="20" t="s">
        <v>20</v>
      </c>
      <c r="F9" s="20" t="s">
        <v>24</v>
      </c>
      <c r="G9" s="20"/>
      <c r="H9" s="20" t="s">
        <v>28</v>
      </c>
      <c r="I9" s="20" t="s">
        <v>32</v>
      </c>
      <c r="J9" s="19" t="s">
        <v>34</v>
      </c>
      <c r="K9" s="19" t="s">
        <v>36</v>
      </c>
      <c r="L9" s="19" t="s">
        <v>38</v>
      </c>
      <c r="M9" s="32" t="s">
        <v>39</v>
      </c>
      <c r="N9" s="9" t="s">
        <v>41</v>
      </c>
      <c r="O9" s="31" t="s">
        <v>44</v>
      </c>
    </row>
    <row r="10" spans="2:15" ht="30.75" customHeight="1" thickBot="1" x14ac:dyDescent="0.3">
      <c r="B10" s="12" t="s">
        <v>4</v>
      </c>
      <c r="D10" s="19" t="s">
        <v>13</v>
      </c>
      <c r="E10" s="20" t="s">
        <v>20</v>
      </c>
      <c r="F10" s="20" t="s">
        <v>20</v>
      </c>
      <c r="G10" s="20">
        <v>2</v>
      </c>
      <c r="H10" s="20" t="s">
        <v>29</v>
      </c>
      <c r="I10" s="20" t="s">
        <v>32</v>
      </c>
      <c r="J10" s="19" t="s">
        <v>34</v>
      </c>
      <c r="K10" s="19" t="s">
        <v>36</v>
      </c>
      <c r="L10" s="19" t="s">
        <v>38</v>
      </c>
      <c r="M10" s="32" t="s">
        <v>39</v>
      </c>
      <c r="N10" s="9" t="s">
        <v>41</v>
      </c>
      <c r="O10" s="31" t="s">
        <v>44</v>
      </c>
    </row>
    <row r="11" spans="2:15" ht="30.75" customHeight="1" thickTop="1" x14ac:dyDescent="0.4">
      <c r="B11" s="16">
        <f>OutstandingRSVP</f>
        <v>1</v>
      </c>
      <c r="D11" s="19" t="s">
        <v>14</v>
      </c>
      <c r="E11" s="20" t="s">
        <v>20</v>
      </c>
      <c r="F11" s="20" t="s">
        <v>23</v>
      </c>
      <c r="G11" s="20">
        <v>1</v>
      </c>
      <c r="H11" s="20" t="s">
        <v>28</v>
      </c>
      <c r="I11" s="20" t="s">
        <v>32</v>
      </c>
      <c r="J11" s="19" t="s">
        <v>34</v>
      </c>
      <c r="K11" s="19" t="s">
        <v>36</v>
      </c>
      <c r="L11" s="19" t="s">
        <v>38</v>
      </c>
      <c r="M11" s="32" t="s">
        <v>39</v>
      </c>
      <c r="N11" s="9" t="s">
        <v>41</v>
      </c>
      <c r="O11" s="31" t="s">
        <v>44</v>
      </c>
    </row>
    <row r="12" spans="2:15" ht="30.75" customHeight="1" x14ac:dyDescent="0.25">
      <c r="D12" s="19" t="s">
        <v>15</v>
      </c>
      <c r="E12" s="20" t="s">
        <v>20</v>
      </c>
      <c r="F12" s="20" t="s">
        <v>20</v>
      </c>
      <c r="G12" s="20">
        <v>4</v>
      </c>
      <c r="H12" s="20" t="s">
        <v>27</v>
      </c>
      <c r="I12" s="20" t="s">
        <v>32</v>
      </c>
      <c r="J12" s="19" t="s">
        <v>34</v>
      </c>
      <c r="K12" s="19" t="s">
        <v>36</v>
      </c>
      <c r="L12" s="19" t="s">
        <v>38</v>
      </c>
      <c r="M12" s="32" t="s">
        <v>39</v>
      </c>
      <c r="N12" s="9" t="s">
        <v>41</v>
      </c>
      <c r="O12" s="31" t="s">
        <v>44</v>
      </c>
    </row>
    <row r="13" spans="2:15" ht="30.75" customHeight="1" x14ac:dyDescent="0.25">
      <c r="D13" s="19" t="s">
        <v>16</v>
      </c>
      <c r="E13" s="20" t="s">
        <v>20</v>
      </c>
      <c r="F13" s="20" t="s">
        <v>20</v>
      </c>
      <c r="G13" s="20">
        <v>2</v>
      </c>
      <c r="H13" s="20" t="s">
        <v>27</v>
      </c>
      <c r="I13" s="20" t="s">
        <v>32</v>
      </c>
      <c r="J13" s="19" t="s">
        <v>34</v>
      </c>
      <c r="K13" s="19" t="s">
        <v>36</v>
      </c>
      <c r="L13" s="19" t="s">
        <v>38</v>
      </c>
      <c r="M13" s="32" t="s">
        <v>39</v>
      </c>
      <c r="N13" s="9" t="s">
        <v>41</v>
      </c>
      <c r="O13" s="31" t="s">
        <v>44</v>
      </c>
    </row>
    <row r="14" spans="2:15" ht="30.75" customHeight="1" x14ac:dyDescent="0.25">
      <c r="D14" s="19" t="s">
        <v>17</v>
      </c>
      <c r="E14" s="20" t="s">
        <v>20</v>
      </c>
      <c r="F14" s="20"/>
      <c r="G14" s="20"/>
      <c r="H14" s="20" t="s">
        <v>29</v>
      </c>
      <c r="I14" s="20" t="s">
        <v>31</v>
      </c>
      <c r="J14" s="19" t="s">
        <v>34</v>
      </c>
      <c r="K14" s="19" t="s">
        <v>36</v>
      </c>
      <c r="L14" s="19" t="s">
        <v>38</v>
      </c>
      <c r="M14" s="32" t="s">
        <v>39</v>
      </c>
      <c r="N14" s="9" t="s">
        <v>42</v>
      </c>
      <c r="O14" s="31" t="s">
        <v>45</v>
      </c>
    </row>
    <row r="15" spans="2:15" ht="30.75" customHeight="1" x14ac:dyDescent="0.3">
      <c r="D15" s="23" t="s">
        <v>18</v>
      </c>
      <c r="E15" s="24">
        <f>COUNTIF('RSVP Tracker'!$E$4:$E$14,"Yes")</f>
        <v>11</v>
      </c>
      <c r="F15" s="24">
        <f>COUNTA('RSVP Tracker'!$F$4:$F$14)</f>
        <v>10</v>
      </c>
      <c r="G15" s="24">
        <f>SUBTOTAL(109,tblInvites[ВЕЧІРКА])</f>
        <v>18</v>
      </c>
      <c r="H15" s="24"/>
      <c r="I15" s="24"/>
      <c r="J15" s="23"/>
      <c r="K15" s="23"/>
      <c r="L15" s="23"/>
      <c r="M15" s="23"/>
      <c r="N15" s="25"/>
      <c r="O15" s="26"/>
    </row>
  </sheetData>
  <mergeCells count="3">
    <mergeCell ref="D1:E1"/>
    <mergeCell ref="F1:H1"/>
    <mergeCell ref="D2:O2"/>
  </mergeCells>
  <conditionalFormatting sqref="D4:O14">
    <cfRule type="expression" dxfId="16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 xr:uid="{00000000-0002-0000-0000-000000000000}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 xr:uid="{00000000-0002-0000-0000-000001000000}"/>
    <dataValidation allowBlank="1" showInputMessage="1" showErrorMessage="1" prompt="Enter Wedding Date in cell below" sqref="B2" xr:uid="{00000000-0002-0000-0000-000002000000}"/>
    <dataValidation allowBlank="1" showInputMessage="1" showErrorMessage="1" prompt="Days Remaining are automatically updated in this cell and number of people Attending wedding in cell B7" sqref="B5" xr:uid="{00000000-0002-0000-0000-000003000000}"/>
    <dataValidation allowBlank="1" showInputMessage="1" showErrorMessage="1" prompt="Number of people Attending wedding is automatically updated in this cell and number of people Not Attending in cell B9" sqref="B7" xr:uid="{00000000-0002-0000-0000-000004000000}"/>
    <dataValidation allowBlank="1" showInputMessage="1" showErrorMessage="1" prompt="Number of people Not Attending wedding is automatically updated in this cell and Outstanding RSVP number in cell B11" sqref="B9" xr:uid="{00000000-0002-0000-0000-000005000000}"/>
    <dataValidation allowBlank="1" showInputMessage="1" showErrorMessage="1" prompt="Outstanding RSVPs is automatically updated in this cell" sqref="B11" xr:uid="{00000000-0002-0000-0000-000006000000}"/>
    <dataValidation allowBlank="1" showInputMessage="1" showErrorMessage="1" prompt="Navigation link to RSVP Summary is in this cell" sqref="F1" xr:uid="{00000000-0002-0000-0000-000007000000}"/>
    <dataValidation allowBlank="1" showInputMessage="1" showErrorMessage="1" prompt="Title of this worksheet is in this cell. Enter details in table below" sqref="D2:O2" xr:uid="{00000000-0002-0000-0000-000008000000}"/>
    <dataValidation allowBlank="1" showInputMessage="1" showErrorMessage="1" prompt="Enter Guest Name in this column under this heading" sqref="D3" xr:uid="{00000000-0002-0000-0000-000009000000}"/>
    <dataValidation allowBlank="1" showInputMessage="1" showErrorMessage="1" prompt="Select Yes or No in this column under this heading to indicate if the invitation has been sent. Press ALT+DOWN ARROW for options, then DOWN ARROW and ENTER to make selection" sqref="E3" xr:uid="{00000000-0002-0000-0000-00000A000000}"/>
    <dataValidation allowBlank="1" showInputMessage="1" showErrorMessage="1" prompt="Select RSVP in this column under this heading. Press ALT+DOWN ARROW for options, then DOWN ARROW and ENTER to make selection" sqref="F3" xr:uid="{00000000-0002-0000-0000-00000B000000}"/>
    <dataValidation allowBlank="1" showInputMessage="1" showErrorMessage="1" prompt="Select Guest in this column under this heading. Press ALT+DOWN ARROW for options, then DOWN ARROW and ENTER to make selection" sqref="H3" xr:uid="{00000000-0002-0000-0000-00000C000000}"/>
    <dataValidation allowBlank="1" showInputMessage="1" showErrorMessage="1" prompt="Enter Party number in this column under this heading" sqref="G3" xr:uid="{00000000-0002-0000-0000-00000D000000}"/>
    <dataValidation allowBlank="1" showInputMessage="1" showErrorMessage="1" prompt="Enter Relation in this column under this heading" sqref="I3" xr:uid="{00000000-0002-0000-0000-00000E000000}"/>
    <dataValidation allowBlank="1" showInputMessage="1" showErrorMessage="1" prompt="Enter Address in this column under this heading" sqref="J3" xr:uid="{00000000-0002-0000-0000-00000F000000}"/>
    <dataValidation allowBlank="1" showInputMessage="1" showErrorMessage="1" prompt="Enter City in this column under this heading" sqref="K3" xr:uid="{00000000-0002-0000-0000-000010000000}"/>
    <dataValidation allowBlank="1" showInputMessage="1" showErrorMessage="1" prompt="Enter State in this column under this heading" sqref="L3" xr:uid="{00000000-0002-0000-0000-000011000000}"/>
    <dataValidation allowBlank="1" showInputMessage="1" showErrorMessage="1" prompt="Enter Zip code in this column under this heading" sqref="M3" xr:uid="{00000000-0002-0000-0000-000012000000}"/>
    <dataValidation allowBlank="1" showInputMessage="1" showErrorMessage="1" prompt="Enter Phone number in this column under this heading" sqref="N3" xr:uid="{00000000-0002-0000-0000-000013000000}"/>
    <dataValidation allowBlank="1" showInputMessage="1" showErrorMessage="1" prompt="Enter Contact Email address in this column under this heading" sqref="O3" xr:uid="{00000000-0002-0000-0000-000014000000}"/>
    <dataValidation allowBlank="1" showInputMessage="1" showErrorMessage="1" prompt="Enter wedding date in cell B3. Days Remaining, guests Attending, Not Attending, and Outstanding RSVPs are automatically updated in cells B4 through B11" sqref="B1" xr:uid="{00000000-0002-0000-0000-000015000000}"/>
    <dataValidation allowBlank="1" showInputMessage="1" showErrorMessage="1" prompt="Days Remaining is automatically updated in cell below" sqref="B4" xr:uid="{00000000-0002-0000-0000-000016000000}"/>
    <dataValidation allowBlank="1" showInputMessage="1" showErrorMessage="1" prompt="Number of people Not Attending wedding is automatically updated in cell below" sqref="B8" xr:uid="{00000000-0002-0000-0000-000017000000}"/>
    <dataValidation allowBlank="1" showInputMessage="1" showErrorMessage="1" prompt="Outstanding RSVPs is automatically updated in cell below" sqref="B10" xr:uid="{00000000-0002-0000-0000-000018000000}"/>
    <dataValidation allowBlank="1" showInputMessage="1" showErrorMessage="1" prompt="Number of people Attending wedding is automatically updated in cell below" sqref="B6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4:E14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 xr:uid="{00000000-0002-0000-0000-00001B000000}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 xr:uid="{00000000-0002-0000-0000-00001C000000}">
      <formula1>"Spouse-to-be 1,Spouse-to-be 2,Other"</formula1>
    </dataValidation>
  </dataValidations>
  <hyperlinks>
    <hyperlink ref="F1:H1" location="'RSVP Summary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3.5" style="27" customWidth="1"/>
    <col min="3" max="3" width="1.625" style="14" customWidth="1"/>
    <col min="4" max="4" width="15.7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46</v>
      </c>
      <c r="E1" s="36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7" t="s">
        <v>47</v>
      </c>
      <c r="E2" s="37"/>
      <c r="F2" s="37"/>
      <c r="G2" s="37"/>
      <c r="H2" s="37"/>
      <c r="I2" s="37"/>
      <c r="J2" s="37"/>
      <c r="K2" s="37"/>
      <c r="L2" s="37"/>
      <c r="N2" s="2"/>
      <c r="O2" s="11" t="s">
        <v>55</v>
      </c>
      <c r="P2" s="2"/>
    </row>
    <row r="3" spans="2:16" ht="30.75" customHeight="1" thickTop="1" x14ac:dyDescent="0.4">
      <c r="B3" s="15">
        <f ca="1">WeddingDate</f>
        <v>43435</v>
      </c>
      <c r="D3" s="44" t="s">
        <v>48</v>
      </c>
      <c r="E3" s="46" t="s">
        <v>50</v>
      </c>
      <c r="F3" s="29"/>
      <c r="G3" s="29"/>
      <c r="H3" s="29"/>
      <c r="I3" s="29"/>
      <c r="J3" s="29"/>
      <c r="K3" s="29"/>
      <c r="L3" s="29"/>
      <c r="M3" s="29"/>
      <c r="N3" s="2"/>
      <c r="O3" s="10"/>
      <c r="P3" s="2"/>
    </row>
    <row r="4" spans="2:16" ht="30.75" customHeight="1" thickBot="1" x14ac:dyDescent="0.3">
      <c r="B4" s="12" t="s">
        <v>1</v>
      </c>
      <c r="D4" s="42"/>
      <c r="E4" s="39"/>
      <c r="F4" s="1" t="s">
        <v>52</v>
      </c>
      <c r="G4" s="1">
        <f>IFERROR(SUMIFS(tblInvites[ВЕЧІРКА],tblInvites[ГІСТЬ],"=Other",tblInvites[Відповідь на запрошення],"Yes"),0)</f>
        <v>1</v>
      </c>
      <c r="H4" s="1">
        <f>tblInvites[[#Totals],[SENT?]]</f>
        <v>11</v>
      </c>
      <c r="N4" s="2"/>
      <c r="O4" s="10"/>
      <c r="P4" s="2"/>
    </row>
    <row r="5" spans="2:16" ht="30.75" customHeight="1" thickTop="1" x14ac:dyDescent="0.4">
      <c r="B5" s="16">
        <f ca="1">DaysRemaining</f>
        <v>283</v>
      </c>
      <c r="D5" s="42"/>
      <c r="E5" s="39"/>
      <c r="F5" s="1" t="s">
        <v>53</v>
      </c>
      <c r="G5" s="1">
        <f>IFERROR(SUMIFS(tblInvites[ВЕЧІРКА],tblInvites[ГІСТЬ],"=Spouse-to-be 2",tblInvites[Відповідь на запрошення],"Yes"),0)</f>
        <v>4</v>
      </c>
      <c r="H5" s="1">
        <f>tblInvites[[#Totals],[SENT?]]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2"/>
      <c r="E6" s="39"/>
      <c r="F6" s="1" t="s">
        <v>54</v>
      </c>
      <c r="G6" s="1">
        <f>IFERROR(SUMIFS(tblInvites[ВЕЧІРКА],tblInvites[ГІСТЬ],"=Spouse-to-be 1",tblInvites[Відповідь на запрошення],"Yes"),0)</f>
        <v>7</v>
      </c>
      <c r="H6" s="1">
        <f>tblInvites[[#Totals],[SENT?]]</f>
        <v>11</v>
      </c>
      <c r="N6" s="2"/>
      <c r="O6" s="10"/>
      <c r="P6" s="2"/>
    </row>
    <row r="7" spans="2:16" ht="30.75" customHeight="1" thickTop="1" x14ac:dyDescent="0.4">
      <c r="B7" s="16">
        <f>TotalAttending</f>
        <v>12</v>
      </c>
      <c r="D7" s="45"/>
      <c r="E7" s="47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1" t="s">
        <v>49</v>
      </c>
      <c r="E8" s="38" t="s">
        <v>51</v>
      </c>
      <c r="F8" s="30"/>
      <c r="G8" s="30"/>
      <c r="H8" s="30"/>
      <c r="I8" s="30"/>
      <c r="J8" s="30"/>
      <c r="K8" s="30"/>
      <c r="L8" s="30"/>
      <c r="M8" s="30"/>
      <c r="N8" s="2"/>
      <c r="O8" s="10"/>
      <c r="P8" s="2"/>
    </row>
    <row r="9" spans="2:16" ht="30.75" customHeight="1" thickTop="1" x14ac:dyDescent="0.4">
      <c r="B9" s="16">
        <f>TotalNotAttending</f>
        <v>6</v>
      </c>
      <c r="D9" s="42"/>
      <c r="E9" s="39"/>
      <c r="F9" s="1" t="s">
        <v>52</v>
      </c>
      <c r="G9" s="1">
        <f>IFERROR(SUMIFS(tblInvites[ВЕЧІРКА],tblInvites[ГІСТЬ],"=Other",tblInvites[Відповідь на запрошення],"No"),0)</f>
        <v>1</v>
      </c>
      <c r="H9" s="1">
        <f>tblInvites[[#Totals],[SENT?]]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2"/>
      <c r="E10" s="39"/>
      <c r="F10" s="1" t="s">
        <v>53</v>
      </c>
      <c r="G10" s="1">
        <f>IFERROR(SUMIFS(tblInvites[ВЕЧІРКА],tblInvites[ГІСТЬ],"=Spouse-to-be 2",tblInvites[Відповідь на запрошення],"No"),0)</f>
        <v>2</v>
      </c>
      <c r="H10" s="1">
        <f>tblInvites[[#Totals],[SENT?]]</f>
        <v>11</v>
      </c>
      <c r="N10" s="2"/>
      <c r="O10" s="10"/>
      <c r="P10" s="2"/>
    </row>
    <row r="11" spans="2:16" ht="30.75" customHeight="1" thickTop="1" x14ac:dyDescent="0.4">
      <c r="B11" s="16">
        <f>OutstandingRSVP</f>
        <v>1</v>
      </c>
      <c r="D11" s="42"/>
      <c r="E11" s="39"/>
      <c r="F11" s="1" t="s">
        <v>54</v>
      </c>
      <c r="G11" s="1">
        <f>IFERROR(SUMIFS(tblInvites[ВЕЧІРКА],tblInvites[ГІСТЬ],"=Spouse-to-be 1",tblInvites[Відповідь на запрошення],"No"),0)</f>
        <v>3</v>
      </c>
      <c r="H11" s="1">
        <f>tblInvites[[#Totals],[SENT?]]</f>
        <v>11</v>
      </c>
      <c r="N11" s="2"/>
      <c r="O11" s="10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 xr:uid="{00000000-0002-0000-0100-000000000000}"/>
    <dataValidation allowBlank="1" showInputMessage="1" showErrorMessage="1" prompt="Wedding Date is automatically updated in cell below" sqref="B2" xr:uid="{00000000-0002-0000-0100-000001000000}"/>
    <dataValidation allowBlank="1" showInputMessage="1" showErrorMessage="1" prompt="Navigation link to RSVP Tracker is in this cell" sqref="D1" xr:uid="{00000000-0002-0000-0100-000002000000}"/>
    <dataValidation allowBlank="1" showInputMessage="1" showErrorMessage="1" prompt="Enter Notes in cells below" sqref="O2" xr:uid="{00000000-0002-0000-0100-000003000000}"/>
    <dataValidation allowBlank="1" showInputMessage="1" showErrorMessage="1" prompt="Wedding Date is automatically updated in this cell and Days Remaining in cell B5" sqref="B3" xr:uid="{00000000-0002-0000-0100-000004000000}"/>
    <dataValidation allowBlank="1" showInputMessage="1" showErrorMessage="1" prompt="Days Remaining is automatically updated in this cell and number of people Attending wedding in cell B7" sqref="B5" xr:uid="{00000000-0002-0000-0100-000005000000}"/>
    <dataValidation allowBlank="1" showInputMessage="1" showErrorMessage="1" prompt="Number of people Attending wedding is automatically updated in this cell and number of people Not Attending in cell B9" sqref="B7" xr:uid="{00000000-0002-0000-0100-000006000000}"/>
    <dataValidation allowBlank="1" showInputMessage="1" showErrorMessage="1" prompt="Number of people Not Attending wedding is automatically updated in this cell and Outstanding RSVP number in cell B11" sqref="B9" xr:uid="{00000000-0002-0000-0100-000007000000}"/>
    <dataValidation allowBlank="1" showInputMessage="1" showErrorMessage="1" prompt="Outstanding RSVPs is automatically updated in this cell" sqref="B11" xr:uid="{00000000-0002-0000-0100-000008000000}"/>
    <dataValidation allowBlank="1" showInputMessage="1" showErrorMessage="1" prompt="Invitation summary is in cells B3 through B11, charts for Yes &amp; No RSVPs are in cells E3 &amp; E8. Enter Notes in cells O3 through O15" sqref="B1" xr:uid="{00000000-0002-0000-0100-000009000000}"/>
    <dataValidation allowBlank="1" showInputMessage="1" showErrorMessage="1" prompt="Days Remaining are automatically updated in cell below" sqref="B4" xr:uid="{00000000-0002-0000-0100-00000A000000}"/>
    <dataValidation allowBlank="1" showInputMessage="1" showErrorMessage="1" prompt="Number of people Attending wedding is automatically updated in cell below" sqref="B6" xr:uid="{00000000-0002-0000-0100-00000B000000}"/>
    <dataValidation allowBlank="1" showInputMessage="1" showErrorMessage="1" prompt="Number of people Not Attending wedding is automatically updated in cell below" sqref="B8" xr:uid="{00000000-0002-0000-0100-00000C000000}"/>
    <dataValidation allowBlank="1" showInputMessage="1" showErrorMessage="1" prompt="Outstanding RSVPs is automatically updated cell below" sqref="B10" xr:uid="{00000000-0002-0000-0100-00000D000000}"/>
    <dataValidation allowBlank="1" showInputMessage="1" showErrorMessage="1" prompt="Title of this worksheet is in this cell. Charts showing RSVP breakdown by Yes and No categories are in cells below" sqref="D2:L2" xr:uid="{00000000-0002-0000-0100-00000E000000}"/>
    <dataValidation allowBlank="1" showInputMessage="1" showErrorMessage="1" prompt="Clustered bar chart showing Guest types for No RSVPs is in cell at right" sqref="D8" xr:uid="{00000000-0002-0000-0100-00000F000000}"/>
    <dataValidation allowBlank="1" showInputMessage="1" showErrorMessage="1" prompt="Clustered bar chart showing Guest types for Yes RSVPs is in cell at right" sqref="D3" xr:uid="{00000000-0002-0000-0100-000010000000}"/>
  </dataValidations>
  <hyperlinks>
    <hyperlink ref="D1:E1" location="'RSVP Tracker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RSVP</vt:lpstr>
      <vt:lpstr>Title1</vt:lpstr>
      <vt:lpstr>TotalRSVP</vt:lpstr>
      <vt:lpstr>TotalSent</vt:lpstr>
      <vt:lpstr>WeddingDate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2018-02-21T10:45:09Z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