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05"/>
  <workbookPr filterPrivacy="1" codeName="ThisWorkbook"/>
  <xr:revisionPtr revIDLastSave="0" documentId="13_ncr:3_{205B2554-DE3C-4337-A286-6E15644CBCD5}" xr6:coauthVersionLast="45" xr6:coauthVersionMax="45" xr10:uidLastSave="{00000000-0000-0000-0000-000000000000}"/>
  <bookViews>
    <workbookView xWindow="-120" yWindow="-120" windowWidth="28530" windowHeight="14550" xr2:uid="{00000000-000D-0000-FFFF-FFFF00000000}"/>
  </bookViews>
  <sheets>
    <sheet name="Розклад на день" sheetId="4" r:id="rId1"/>
    <sheet name="Планувальник подій" sheetId="3" r:id="rId2"/>
    <sheet name="Проміжки часу" sheetId="2" r:id="rId3"/>
  </sheets>
  <definedNames>
    <definedName name="ВеликеЧисло">9.99E+307</definedName>
    <definedName name="ВеликийРядок">REPT("z",255)</definedName>
    <definedName name="ДеньЗвіту">IF(ЗначенняДня="",DAY(TODAY()),'Розклад на день'!$C$17)</definedName>
    <definedName name="Заголовок1">'Розклад на день'!$E$2</definedName>
    <definedName name="ЗаголовокСтовпця2">ПланувальникПодій[[#Headers],[ДАТА]]</definedName>
    <definedName name="ЗаголовокСтовпця3">Час_1[[#Headers],[Час]]</definedName>
    <definedName name="ЗначенняДати">IFERROR('Розклад на день'!$F$2,"")</definedName>
    <definedName name="ЗначенняДня">'Розклад на день'!$C$17</definedName>
    <definedName name="МісяцьЗвіту">IF(НазваМісяця="",TEXT(MONTH(TODAY()),"mmm"),НазваМісяця)</definedName>
    <definedName name="НазваМісяця">'Розклад на день'!$C$15</definedName>
    <definedName name="НомерМісяця">IF(НазваМісяця="",MONTH(TODAY()),MONTH(1&amp;LEFT(НазваМісяця,3)))</definedName>
    <definedName name="ОсобливіПодіїВРозкладі">'Розклад на день'!$B$26</definedName>
    <definedName name="ПідписХвилин">'Проміжки часу'!$C$6</definedName>
    <definedName name="ПідстановкаДатиЙЧасу">ПланувальникПодій[ДАТА]&amp;ПланувальникПодій[ЧАС]</definedName>
    <definedName name="Приріст">TIME(0,ПроміжокУХвилинах,0)</definedName>
    <definedName name="ПроміжокУХвилинах">--LEFT(ПідписХвилин,2)</definedName>
    <definedName name="Рік">'Розклад на день'!$C$13</definedName>
    <definedName name="РікЗвіту">IF(Рік="",YEAR(TODAY()),Рік)</definedName>
    <definedName name="СписокПроміжківЧасу">Час_1[Час]</definedName>
    <definedName name="Час_початку">'Проміжки часу'!$C$4</definedName>
    <definedName name="ЧасЗавершення">'Проміжки часу'!$C$8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E15" i="3" l="1"/>
  <c r="E14" i="3"/>
  <c r="E13" i="3"/>
  <c r="E12" i="3"/>
  <c r="E11" i="3"/>
  <c r="E10" i="3"/>
  <c r="E9" i="3"/>
  <c r="E8" i="3"/>
  <c r="E7" i="3"/>
  <c r="E6" i="3"/>
  <c r="E5" i="3"/>
  <c r="E4" i="3"/>
  <c r="E3" i="3"/>
  <c r="H15" i="3" l="1"/>
  <c r="H14" i="3"/>
  <c r="H6" i="3"/>
  <c r="H10" i="3"/>
  <c r="H7" i="3"/>
  <c r="H11" i="3"/>
  <c r="H4" i="3"/>
  <c r="H8" i="3"/>
  <c r="H12" i="3"/>
  <c r="H5" i="3"/>
  <c r="H9" i="3"/>
  <c r="H13" i="3"/>
  <c r="H4" i="4" l="1"/>
  <c r="H3" i="4"/>
  <c r="B8" i="3"/>
  <c r="B7" i="4"/>
  <c r="B2" i="4"/>
  <c r="H34" i="4"/>
  <c r="H32" i="4"/>
  <c r="H31" i="4"/>
  <c r="H29" i="4"/>
  <c r="H27" i="4"/>
  <c r="H26" i="4"/>
  <c r="H24" i="4"/>
  <c r="H22" i="4"/>
  <c r="H21" i="4"/>
  <c r="H18" i="4"/>
  <c r="H16" i="4"/>
  <c r="H15" i="4"/>
  <c r="H12" i="4"/>
  <c r="H10" i="4"/>
  <c r="H9" i="4"/>
  <c r="H6" i="4"/>
  <c r="E3" i="2"/>
  <c r="E4" i="2" s="1"/>
  <c r="E5" i="2" l="1"/>
  <c r="E4" i="4"/>
  <c r="F4" i="4" s="1"/>
  <c r="E6" i="2" l="1"/>
  <c r="E5" i="4"/>
  <c r="E7" i="2" l="1"/>
  <c r="E6" i="4"/>
  <c r="E8" i="2" l="1"/>
  <c r="E7" i="4"/>
  <c r="E9" i="2" l="1"/>
  <c r="E8" i="4"/>
  <c r="E10" i="2" l="1"/>
  <c r="E9" i="4"/>
  <c r="E11" i="2" l="1"/>
  <c r="E10" i="4"/>
  <c r="E12" i="2" l="1"/>
  <c r="E11" i="4"/>
  <c r="E13" i="2" l="1"/>
  <c r="E12" i="4"/>
  <c r="E14" i="2" l="1"/>
  <c r="E13" i="4"/>
  <c r="E15" i="2" l="1"/>
  <c r="E14" i="4"/>
  <c r="E16" i="2" l="1"/>
  <c r="E15" i="4"/>
  <c r="E17" i="2" l="1"/>
  <c r="E16" i="4"/>
  <c r="E17" i="4" l="1"/>
  <c r="E18" i="2"/>
  <c r="E3" i="4"/>
  <c r="E18" i="4" l="1"/>
  <c r="E19" i="2"/>
  <c r="F10" i="4"/>
  <c r="F15" i="4"/>
  <c r="F17" i="4"/>
  <c r="F12" i="4"/>
  <c r="F9" i="4"/>
  <c r="F16" i="4"/>
  <c r="F14" i="4"/>
  <c r="F6" i="4"/>
  <c r="F5" i="4"/>
  <c r="F11" i="4"/>
  <c r="F8" i="4"/>
  <c r="F13" i="4"/>
  <c r="F7" i="4"/>
  <c r="F18" i="4"/>
  <c r="F3" i="4"/>
  <c r="B2" i="3"/>
  <c r="B6" i="3"/>
  <c r="H3" i="3"/>
  <c r="E19" i="4" l="1"/>
  <c r="F19" i="4" s="1"/>
  <c r="E20" i="2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3" i="4"/>
  <c r="J14" i="4"/>
  <c r="J12" i="4"/>
  <c r="J11" i="4"/>
  <c r="J10" i="4"/>
  <c r="J8" i="4"/>
  <c r="J6" i="4"/>
  <c r="J7" i="4"/>
  <c r="J5" i="4"/>
  <c r="J4" i="4"/>
  <c r="I35" i="4"/>
  <c r="I34" i="4"/>
  <c r="I33" i="4"/>
  <c r="I32" i="4"/>
  <c r="I31" i="4"/>
  <c r="I30" i="4"/>
  <c r="I29" i="4"/>
  <c r="I28" i="4"/>
  <c r="I27" i="4"/>
  <c r="I25" i="4"/>
  <c r="I26" i="4"/>
  <c r="I24" i="4"/>
  <c r="I23" i="4"/>
  <c r="I22" i="4"/>
  <c r="I21" i="4"/>
  <c r="I20" i="4"/>
  <c r="I19" i="4"/>
  <c r="I18" i="4"/>
  <c r="I17" i="4"/>
  <c r="I14" i="4"/>
  <c r="I16" i="4"/>
  <c r="I13" i="4"/>
  <c r="I12" i="4"/>
  <c r="I11" i="4"/>
  <c r="I10" i="4"/>
  <c r="I8" i="4"/>
  <c r="I6" i="4"/>
  <c r="I7" i="4"/>
  <c r="I5" i="4"/>
  <c r="I4" i="4"/>
  <c r="J9" i="4"/>
  <c r="J21" i="4"/>
  <c r="I9" i="4"/>
  <c r="J3" i="4"/>
  <c r="I3" i="4"/>
  <c r="I15" i="4"/>
  <c r="E20" i="4" l="1"/>
  <c r="F20" i="4" s="1"/>
  <c r="E21" i="2"/>
  <c r="E21" i="4" l="1"/>
  <c r="F21" i="4" s="1"/>
  <c r="E22" i="2"/>
  <c r="E22" i="4" l="1"/>
  <c r="F22" i="4" s="1"/>
  <c r="E23" i="2"/>
  <c r="E23" i="4" l="1"/>
  <c r="F23" i="4" s="1"/>
  <c r="E24" i="2"/>
  <c r="E24" i="4" l="1"/>
  <c r="F24" i="4" s="1"/>
  <c r="E25" i="2"/>
  <c r="E25" i="4" l="1"/>
  <c r="F25" i="4" s="1"/>
  <c r="E26" i="2"/>
  <c r="E26" i="4" l="1"/>
  <c r="F26" i="4" s="1"/>
  <c r="E27" i="2"/>
  <c r="E27" i="4" l="1"/>
  <c r="F27" i="4" s="1"/>
  <c r="E28" i="2"/>
  <c r="E28" i="4" l="1"/>
  <c r="F28" i="4" s="1"/>
  <c r="E29" i="2"/>
  <c r="E29" i="4" l="1"/>
  <c r="F29" i="4" s="1"/>
  <c r="E30" i="2"/>
  <c r="E30" i="4" l="1"/>
  <c r="F30" i="4" s="1"/>
  <c r="E31" i="2"/>
  <c r="E31" i="4" l="1"/>
  <c r="F31" i="4" s="1"/>
  <c r="E32" i="2"/>
  <c r="E32" i="4" l="1"/>
  <c r="F32" i="4" s="1"/>
  <c r="E33" i="2"/>
  <c r="E33" i="4" l="1"/>
  <c r="F33" i="4" s="1"/>
  <c r="E34" i="2"/>
  <c r="E34" i="4" l="1"/>
  <c r="F34" i="4" s="1"/>
  <c r="E35" i="2"/>
  <c r="E35" i="4" l="1"/>
  <c r="F35" i="4" s="1"/>
  <c r="E36" i="2"/>
  <c r="E36" i="4" l="1"/>
  <c r="F36" i="4" s="1"/>
  <c r="E37" i="2"/>
  <c r="E37" i="4" l="1"/>
  <c r="F37" i="4" s="1"/>
  <c r="E38" i="2"/>
  <c r="E38" i="4" l="1"/>
  <c r="F38" i="4" s="1"/>
  <c r="E39" i="2"/>
  <c r="E39" i="4" l="1"/>
  <c r="F39" i="4" s="1"/>
  <c r="E40" i="2"/>
  <c r="E40" i="4" l="1"/>
  <c r="F40" i="4" s="1"/>
  <c r="E41" i="2"/>
  <c r="E41" i="4" l="1"/>
  <c r="F41" i="4" s="1"/>
  <c r="E42" i="2"/>
  <c r="E42" i="4" l="1"/>
  <c r="F42" i="4" s="1"/>
  <c r="E43" i="2"/>
  <c r="E43" i="4" l="1"/>
  <c r="F43" i="4" s="1"/>
  <c r="E44" i="2"/>
  <c r="E44" i="4" l="1"/>
  <c r="F44" i="4" s="1"/>
  <c r="E45" i="2"/>
  <c r="E45" i="4" l="1"/>
  <c r="F45" i="4" s="1"/>
  <c r="E46" i="2"/>
  <c r="E46" i="4" l="1"/>
  <c r="F46" i="4" s="1"/>
  <c r="E47" i="2"/>
  <c r="E47" i="4" l="1"/>
  <c r="F47" i="4" s="1"/>
  <c r="E48" i="2"/>
  <c r="E48" i="4" l="1"/>
  <c r="F48" i="4" s="1"/>
  <c r="E49" i="2"/>
  <c r="E49" i="4" l="1"/>
  <c r="F49" i="4" s="1"/>
  <c r="E50" i="2"/>
  <c r="E50" i="4" l="1"/>
  <c r="F50" i="4" s="1"/>
  <c r="E51" i="2"/>
  <c r="E51" i="4" l="1"/>
  <c r="F51" i="4" s="1"/>
  <c r="E52" i="2"/>
  <c r="E52" i="4" l="1"/>
  <c r="F52" i="4" s="1"/>
  <c r="E53" i="2"/>
  <c r="E53" i="4" l="1"/>
  <c r="F53" i="4" s="1"/>
  <c r="E54" i="2"/>
  <c r="E54" i="4" l="1"/>
  <c r="F54" i="4" s="1"/>
  <c r="E55" i="2"/>
  <c r="E55" i="4" l="1"/>
  <c r="F55" i="4" s="1"/>
  <c r="E56" i="2"/>
  <c r="E56" i="4" l="1"/>
  <c r="F56" i="4" s="1"/>
  <c r="E57" i="2"/>
  <c r="E57" i="4" l="1"/>
  <c r="F57" i="4" s="1"/>
  <c r="E58" i="2"/>
  <c r="E58" i="4" l="1"/>
  <c r="F58" i="4" s="1"/>
  <c r="E59" i="2"/>
  <c r="E59" i="4" l="1"/>
  <c r="F59" i="4" s="1"/>
  <c r="E60" i="2"/>
  <c r="E60" i="4" l="1"/>
  <c r="F60" i="4" s="1"/>
  <c r="E61" i="2"/>
  <c r="E61" i="4" l="1"/>
  <c r="F61" i="4" s="1"/>
  <c r="E62" i="2"/>
  <c r="E62" i="4" l="1"/>
  <c r="F62" i="4" s="1"/>
  <c r="E63" i="2"/>
  <c r="E63" i="4" l="1"/>
  <c r="F63" i="4" s="1"/>
  <c r="E64" i="2"/>
  <c r="E64" i="4" l="1"/>
  <c r="F64" i="4" s="1"/>
  <c r="E65" i="2"/>
  <c r="E65" i="4" l="1"/>
  <c r="F65" i="4" s="1"/>
  <c r="E66" i="2"/>
  <c r="E66" i="4" l="1"/>
  <c r="F66" i="4" s="1"/>
  <c r="E67" i="2"/>
  <c r="E67" i="4" l="1"/>
  <c r="F67" i="4" s="1"/>
  <c r="E68" i="2"/>
  <c r="E68" i="4" l="1"/>
  <c r="F68" i="4" s="1"/>
  <c r="E69" i="2"/>
  <c r="E69" i="4" l="1"/>
  <c r="F69" i="4" s="1"/>
  <c r="E70" i="2"/>
  <c r="E70" i="4" l="1"/>
  <c r="F70" i="4" s="1"/>
  <c r="E71" i="2"/>
  <c r="E71" i="4" l="1"/>
  <c r="F71" i="4" s="1"/>
  <c r="E72" i="2"/>
  <c r="E72" i="4" l="1"/>
  <c r="F72" i="4" s="1"/>
  <c r="E73" i="2"/>
  <c r="E73" i="4" l="1"/>
  <c r="F73" i="4" s="1"/>
  <c r="E74" i="2"/>
  <c r="E74" i="4" l="1"/>
  <c r="F74" i="4" s="1"/>
  <c r="E75" i="2"/>
  <c r="E75" i="4" l="1"/>
  <c r="F75" i="4" s="1"/>
</calcChain>
</file>

<file path=xl/sharedStrings.xml><?xml version="1.0" encoding="utf-8"?>
<sst xmlns="http://schemas.openxmlformats.org/spreadsheetml/2006/main" count="45" uniqueCount="37">
  <si>
    <t>Розклад на день</t>
  </si>
  <si>
    <t>ПЕРЕГЛЯД РОЗКЛАДУ</t>
  </si>
  <si>
    <t>Рік</t>
  </si>
  <si>
    <t>Місяць</t>
  </si>
  <si>
    <t>День</t>
  </si>
  <si>
    <t>ЗМІНЕННЯ РОЗКЛАДУ</t>
  </si>
  <si>
    <t>Виберіть, щоб відредагувати проміжки часу</t>
  </si>
  <si>
    <t>Виберіть, щоб додати нову подію</t>
  </si>
  <si>
    <t>ОСОБЛИВІ ПОДІЇ В РОЗКЛАДІ:</t>
  </si>
  <si>
    <t>Перерва</t>
  </si>
  <si>
    <t>Час</t>
  </si>
  <si>
    <t>ОГЛЯД ТИЖНЯ</t>
  </si>
  <si>
    <t>НОТАТКИ АБО СПИСОК СПРАВ</t>
  </si>
  <si>
    <t>Забрати речі з хімчистки</t>
  </si>
  <si>
    <t>Зателефонувати до кабельної компанії</t>
  </si>
  <si>
    <t>Планувальник подій</t>
  </si>
  <si>
    <t>Виберіть, щоб переглянути розклад на день</t>
  </si>
  <si>
    <t>ДАТА</t>
  </si>
  <si>
    <t>ЧАС</t>
  </si>
  <si>
    <t>ОПИС</t>
  </si>
  <si>
    <t>Підйом</t>
  </si>
  <si>
    <t>Душ</t>
  </si>
  <si>
    <t>Дорога на роботу</t>
  </si>
  <si>
    <t>Початок зміни</t>
  </si>
  <si>
    <t>Обід</t>
  </si>
  <si>
    <t>Повернення на роботу</t>
  </si>
  <si>
    <t>Зателефонувати до компанії</t>
  </si>
  <si>
    <t>Дорога додому</t>
  </si>
  <si>
    <t>Тренування з футболу</t>
  </si>
  <si>
    <t>Сніданок</t>
  </si>
  <si>
    <t>УНІКАЛЬНЕ ЗНАЧЕННЯ (ОБЧИСЛЮВАНЕ)</t>
  </si>
  <si>
    <t>Проміжки часу</t>
  </si>
  <si>
    <t>РЕДАГУВАННЯ ТАБЛИЦІ ЧАСУ</t>
  </si>
  <si>
    <t>Час початку</t>
  </si>
  <si>
    <t>Проміжок часу</t>
  </si>
  <si>
    <t>Час завершення</t>
  </si>
  <si>
    <t>15 ХВ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</si>
</sst>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0" formatCode="[$-FC22]d\ mmmm\ yyyy&quot; р.&quot;;@"/>
    <numFmt numFmtId="172" formatCode="h:mm:ss;@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</borders>
  <cellStyleXfs count="36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Alignment="0" applyProtection="0"/>
    <xf numFmtId="0" fontId="2" fillId="7" borderId="0" applyNumberFormat="0" applyBorder="0" applyAlignment="0" applyProtection="0"/>
    <xf numFmtId="167" fontId="14" fillId="0" borderId="0" applyFill="0" applyBorder="0" applyAlignment="0" applyProtection="0"/>
    <xf numFmtId="165" fontId="14" fillId="0" borderId="0" applyFill="0" applyBorder="0" applyAlignment="0" applyProtection="0"/>
    <xf numFmtId="166" fontId="14" fillId="0" borderId="0" applyFill="0" applyBorder="0" applyAlignment="0" applyProtection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14" fillId="8" borderId="10" applyNumberFormat="0" applyAlignment="0" applyProtection="0"/>
    <xf numFmtId="172" fontId="14" fillId="0" borderId="0" applyFill="0">
      <alignment horizontal="left" indent="1"/>
    </xf>
    <xf numFmtId="0" fontId="11" fillId="0" borderId="0">
      <alignment horizontal="center" vertical="top"/>
    </xf>
    <xf numFmtId="0" fontId="8" fillId="0" borderId="0">
      <alignment horizontal="center" vertical="center"/>
    </xf>
    <xf numFmtId="14" fontId="14" fillId="0" borderId="0">
      <alignment horizontal="left" vertical="center" indent="1"/>
    </xf>
    <xf numFmtId="0" fontId="14" fillId="0" borderId="0">
      <alignment horizontal="left" vertical="center" indent="1"/>
    </xf>
    <xf numFmtId="0" fontId="15" fillId="2" borderId="0">
      <alignment vertical="center"/>
    </xf>
    <xf numFmtId="0" fontId="13" fillId="5" borderId="1" applyNumberFormat="0" applyFont="0">
      <alignment horizontal="left" vertical="center"/>
    </xf>
    <xf numFmtId="0" fontId="12" fillId="0" borderId="0">
      <alignment horizontal="left" indent="3"/>
    </xf>
    <xf numFmtId="0" fontId="12" fillId="6" borderId="11">
      <alignment horizontal="left" vertical="center" indent="1"/>
    </xf>
    <xf numFmtId="0" fontId="4" fillId="4" borderId="12">
      <alignment horizontal="center" vertical="center" wrapText="1"/>
      <protection locked="0"/>
    </xf>
    <xf numFmtId="0" fontId="13" fillId="4" borderId="13" applyNumberFormat="0" applyFont="0" applyAlignment="0">
      <alignment horizontal="right" vertical="center" wrapText="1"/>
      <protection locked="0"/>
    </xf>
    <xf numFmtId="0" fontId="2" fillId="2" borderId="7">
      <alignment horizontal="center" vertical="center"/>
    </xf>
    <xf numFmtId="0" fontId="6" fillId="2" borderId="0">
      <alignment horizontal="center" vertical="center"/>
    </xf>
    <xf numFmtId="0" fontId="8" fillId="2" borderId="0">
      <alignment horizontal="center" vertical="center"/>
    </xf>
    <xf numFmtId="0" fontId="10" fillId="0" borderId="0">
      <alignment horizontal="left" vertical="center" wrapText="1" indent="5"/>
    </xf>
    <xf numFmtId="0" fontId="16" fillId="4" borderId="14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5" fillId="3" borderId="3">
      <alignment vertical="center"/>
    </xf>
    <xf numFmtId="0" fontId="13" fillId="5" borderId="4">
      <alignment horizontal="left" vertical="center"/>
    </xf>
    <xf numFmtId="0" fontId="13" fillId="5" borderId="15">
      <alignment horizontal="left" vertical="center"/>
    </xf>
    <xf numFmtId="0" fontId="13" fillId="5" borderId="6">
      <alignment horizontal="left" vertical="center"/>
    </xf>
    <xf numFmtId="0" fontId="4" fillId="0" borderId="16">
      <alignment horizontal="center" vertical="center" wrapText="1"/>
    </xf>
    <xf numFmtId="0" fontId="4" fillId="0" borderId="16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14" fontId="5" fillId="3" borderId="3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Protection="1">
      <alignment vertical="center"/>
    </xf>
    <xf numFmtId="0" fontId="9" fillId="7" borderId="0" xfId="3" applyAlignment="1" applyProtection="1">
      <alignment horizontal="left" vertical="center" indent="10"/>
      <protection locked="0"/>
    </xf>
    <xf numFmtId="0" fontId="9" fillId="7" borderId="0" xfId="3" applyAlignment="1" applyProtection="1">
      <alignment horizontal="left" vertical="center" indent="6"/>
      <protection locked="0"/>
    </xf>
    <xf numFmtId="0" fontId="2" fillId="7" borderId="8" xfId="4" applyBorder="1" applyAlignment="1">
      <alignment horizontal="left" vertical="center" indent="1"/>
    </xf>
    <xf numFmtId="0" fontId="2" fillId="7" borderId="9" xfId="4" applyBorder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172" fontId="14" fillId="0" borderId="0" xfId="11">
      <alignment horizontal="left" indent="1"/>
    </xf>
    <xf numFmtId="14" fontId="14" fillId="0" borderId="0" xfId="14">
      <alignment horizontal="left" vertical="center" indent="1"/>
    </xf>
    <xf numFmtId="0" fontId="14" fillId="0" borderId="0" xfId="15">
      <alignment horizontal="left" vertical="center" indent="1"/>
    </xf>
    <xf numFmtId="0" fontId="15" fillId="2" borderId="0" xfId="16">
      <alignment vertical="center"/>
    </xf>
    <xf numFmtId="0" fontId="13" fillId="5" borderId="1" xfId="17">
      <alignment horizontal="left" vertical="center"/>
    </xf>
    <xf numFmtId="0" fontId="12" fillId="0" borderId="0" xfId="18">
      <alignment horizontal="left" indent="3"/>
    </xf>
    <xf numFmtId="0" fontId="4" fillId="4" borderId="12" xfId="20">
      <alignment horizontal="center" vertical="center" wrapText="1"/>
      <protection locked="0"/>
    </xf>
    <xf numFmtId="0" fontId="10" fillId="0" borderId="0" xfId="25">
      <alignment horizontal="left" vertical="center" wrapText="1" indent="5"/>
    </xf>
    <xf numFmtId="0" fontId="7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33">
      <alignment vertical="center"/>
    </xf>
    <xf numFmtId="0" fontId="17" fillId="0" borderId="0" xfId="34">
      <alignment vertical="center"/>
    </xf>
    <xf numFmtId="172" fontId="14" fillId="0" borderId="0" xfId="11" applyAlignment="1">
      <alignment horizontal="left" vertical="center" indent="1"/>
    </xf>
    <xf numFmtId="0" fontId="13" fillId="5" borderId="15" xfId="30" applyAlignment="1">
      <alignment horizontal="left" vertical="center"/>
    </xf>
    <xf numFmtId="0" fontId="13" fillId="5" borderId="4" xfId="29" applyAlignment="1">
      <alignment horizontal="left" vertical="center"/>
    </xf>
    <xf numFmtId="0" fontId="13" fillId="5" borderId="6" xfId="31" applyAlignment="1">
      <alignment horizontal="left" vertical="center"/>
    </xf>
    <xf numFmtId="0" fontId="1" fillId="3" borderId="2" xfId="27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4" fillId="0" borderId="16" xfId="32">
      <alignment horizontal="center" vertical="center" wrapText="1"/>
    </xf>
    <xf numFmtId="0" fontId="12" fillId="6" borderId="11" xfId="19">
      <alignment horizontal="left" vertical="center" indent="1"/>
    </xf>
    <xf numFmtId="0" fontId="8" fillId="0" borderId="0" xfId="13" applyNumberFormat="1">
      <alignment horizontal="center" vertical="center"/>
    </xf>
    <xf numFmtId="0" fontId="2" fillId="7" borderId="0" xfId="4" applyAlignment="1" applyProtection="1">
      <alignment horizontal="left" vertical="center" indent="5"/>
      <protection locked="0"/>
    </xf>
    <xf numFmtId="0" fontId="11" fillId="0" borderId="0" xfId="12">
      <alignment horizontal="center" vertical="top"/>
    </xf>
    <xf numFmtId="0" fontId="2" fillId="2" borderId="7" xfId="22">
      <alignment horizontal="center" vertical="center"/>
    </xf>
    <xf numFmtId="0" fontId="6" fillId="2" borderId="0" xfId="23">
      <alignment horizontal="center" vertical="center"/>
    </xf>
    <xf numFmtId="0" fontId="8" fillId="2" borderId="0" xfId="24">
      <alignment horizontal="center" vertical="center"/>
    </xf>
    <xf numFmtId="170" fontId="9" fillId="7" borderId="0" xfId="3" applyNumberFormat="1" applyAlignment="1" applyProtection="1">
      <alignment horizontal="left" vertical="center"/>
    </xf>
    <xf numFmtId="0" fontId="18" fillId="7" borderId="0" xfId="16" applyFont="1" applyFill="1">
      <alignment vertical="center"/>
    </xf>
    <xf numFmtId="172" fontId="16" fillId="5" borderId="14" xfId="26" applyNumberFormat="1" applyFill="1" applyAlignment="1">
      <alignment horizontal="left" vertical="center" indent="1"/>
      <protection locked="0"/>
    </xf>
    <xf numFmtId="172" fontId="14" fillId="5" borderId="0" xfId="11" applyNumberFormat="1" applyFill="1" applyAlignment="1">
      <alignment horizontal="left" vertical="center" indent="1"/>
    </xf>
    <xf numFmtId="172" fontId="16" fillId="5" borderId="14" xfId="26" applyNumberFormat="1" applyFill="1" applyAlignment="1" applyProtection="1">
      <alignment horizontal="left" vertical="center" indent="1"/>
    </xf>
    <xf numFmtId="172" fontId="14" fillId="4" borderId="13" xfId="21" applyNumberFormat="1" applyFont="1" applyAlignment="1">
      <alignment horizontal="left" vertical="center" indent="1"/>
      <protection locked="0"/>
    </xf>
    <xf numFmtId="0" fontId="15" fillId="2" borderId="0" xfId="16" applyAlignment="1">
      <alignment vertical="center" wrapText="1"/>
    </xf>
    <xf numFmtId="172" fontId="14" fillId="5" borderId="1" xfId="17" applyNumberFormat="1" applyFont="1">
      <alignment horizontal="left" vertical="center"/>
    </xf>
    <xf numFmtId="172" fontId="14" fillId="0" borderId="0" xfId="11" applyNumberFormat="1">
      <alignment horizontal="left" indent="1"/>
    </xf>
    <xf numFmtId="172" fontId="14" fillId="0" borderId="0" xfId="11" applyNumberFormat="1" applyFill="1">
      <alignment horizontal="left" indent="1"/>
    </xf>
  </cellXfs>
  <cellStyles count="36">
    <cellStyle name="Верхня_межа" xfId="26" xr:uid="{00000000-0005-0000-0000-00001F000000}"/>
    <cellStyle name="Виділити" xfId="19" xr:uid="{00000000-0005-0000-0000-000012000000}"/>
    <cellStyle name="Відомості_таблиці" xfId="15" xr:uid="{00000000-0005-0000-0000-00001C000000}"/>
    <cellStyle name="Відомості_тижня" xfId="29" xr:uid="{00000000-0005-0000-0000-000021000000}"/>
    <cellStyle name="Відсотковий" xfId="9" builtinId="5" customBuiltin="1"/>
    <cellStyle name="Відступ" xfId="18" xr:uid="{00000000-0005-0000-0000-000015000000}"/>
    <cellStyle name="Гіперпосилання" xfId="34" builtinId="8" customBuiltin="1"/>
    <cellStyle name="Гіперпосилання 2" xfId="35" xr:uid="{00000000-0005-0000-0000-000014000000}"/>
    <cellStyle name="Грошовий" xfId="7" builtinId="4" customBuiltin="1"/>
    <cellStyle name="Грошовий [0]" xfId="8" builtinId="7" customBuiltin="1"/>
    <cellStyle name="Дата" xfId="13" xr:uid="{00000000-0005-0000-0000-000008000000}"/>
    <cellStyle name="Дата_події" xfId="24" xr:uid="{00000000-0005-0000-0000-00000A000000}"/>
    <cellStyle name="Дата_таблиці" xfId="14" xr:uid="{00000000-0005-0000-0000-00001B000000}"/>
    <cellStyle name="День" xfId="12" xr:uid="{00000000-0005-0000-0000-000009000000}"/>
    <cellStyle name="День тижня" xfId="27" xr:uid="{00000000-0005-0000-0000-000023000000}"/>
    <cellStyle name="День_події" xfId="23" xr:uid="{00000000-0005-0000-0000-00000B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повнити" xfId="16" xr:uid="{00000000-0005-0000-0000-00000E000000}"/>
    <cellStyle name="Звичайний" xfId="0" builtinId="0" customBuiltin="1"/>
    <cellStyle name="Межа" xfId="17" xr:uid="{00000000-0005-0000-0000-000000000000}"/>
    <cellStyle name="Назва" xfId="1" builtinId="15" customBuiltin="1"/>
    <cellStyle name="Назва_події" xfId="25" xr:uid="{00000000-0005-0000-0000-00000D000000}"/>
    <cellStyle name="Нижній_кут_тижня" xfId="31" xr:uid="{00000000-0005-0000-0000-000020000000}"/>
    <cellStyle name="Нижня_межа" xfId="21" xr:uid="{00000000-0005-0000-0000-000001000000}"/>
    <cellStyle name="Нижня_межа_прапорця" xfId="33" xr:uid="{00000000-0005-0000-0000-000002000000}"/>
    <cellStyle name="Нотатки" xfId="32" xr:uid="{00000000-0005-0000-0000-000018000000}"/>
    <cellStyle name="Повна_дата_події" xfId="22" xr:uid="{00000000-0005-0000-0000-00000C000000}"/>
    <cellStyle name="Правий_кут_тижня" xfId="30" xr:uid="{00000000-0005-0000-0000-000022000000}"/>
    <cellStyle name="Прапорець" xfId="20" xr:uid="{00000000-0005-0000-0000-000003000000}"/>
    <cellStyle name="Примітка" xfId="10" builtinId="10" customBuiltin="1"/>
    <cellStyle name="Стиль 1" xfId="28" xr:uid="{00000000-0005-0000-0000-00001A000000}"/>
    <cellStyle name="Фінансовий" xfId="5" builtinId="3" customBuiltin="1"/>
    <cellStyle name="Фінансовий [0]" xfId="6" builtinId="6" customBuiltin="1"/>
    <cellStyle name="Час" xfId="11" xr:uid="{00000000-0005-0000-0000-00001D000000}"/>
  </cellStyles>
  <dxfs count="23">
    <dxf>
      <numFmt numFmtId="172" formatCode="h:mm:ss;@"/>
    </dxf>
    <dxf>
      <numFmt numFmtId="172" formatCode="h:mm:ss;@"/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04"/>
        <scheme val="minor"/>
      </font>
      <fill>
        <patternFill patternType="gray125">
          <fgColor theme="2" tint="0.59996337778862885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04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alignment horizontal="left" vertical="center" textRotation="0" wrapText="0" indent="1" justifyLastLine="0" shrinkToFit="0" readingOrder="0"/>
    </dxf>
    <dxf>
      <numFmt numFmtId="0" formatCode="General"/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Розклад на день" pivot="0" count="4" xr9:uid="{00000000-0011-0000-FFFF-FFFF00000000}">
      <tableStyleElement type="wholeTable" dxfId="22"/>
      <tableStyleElement type="headerRow" dxfId="21"/>
      <tableStyleElement type="firstRowStripe" dxfId="20"/>
      <tableStyleElement type="secondRowStripe" dxfId="19"/>
    </tableStyle>
    <tableStyle name="Проміжки часу" pivot="0" count="4" xr9:uid="{00000000-0011-0000-FFFF-FFFF01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55;&#1088;&#1086;&#1084;&#1110;&#1078;&#1082;&#1080; &#1095;&#1072;&#1089;&#1091;'!A1"/><Relationship Id="rId1" Type="http://schemas.openxmlformats.org/officeDocument/2006/relationships/hyperlink" Target="#'&#1055;&#1083;&#1072;&#1085;&#1091;&#1074;&#1072;&#1083;&#1100;&#1085;&#1080;&#1082; &#1087;&#1086;&#1076;&#1110;&#1081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5;&#1088;&#1086;&#1084;&#1110;&#1078;&#1082;&#1080; &#1095;&#1072;&#1089;&#1091;'!A1"/><Relationship Id="rId1" Type="http://schemas.openxmlformats.org/officeDocument/2006/relationships/hyperlink" Target="#'&#1056;&#1086;&#1079;&#1082;&#1083;&#1072;&#1076; &#1085;&#1072; &#1076;&#1077;&#1085;&#1100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56;&#1086;&#1079;&#1082;&#1083;&#1072;&#1076; &#1085;&#1072; &#1076;&#1077;&#1085;&#1100;'!A1"/><Relationship Id="rId1" Type="http://schemas.openxmlformats.org/officeDocument/2006/relationships/hyperlink" Target="#'&#1055;&#1083;&#1072;&#1085;&#1091;&#1074;&#1072;&#1083;&#1100;&#1085;&#1080;&#1082; &#1087;&#1086;&#1076;&#1110;&#108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Піктограма перегляду розкладу" descr="Календар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Прямокутник 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Прямокутник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Полілінія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22</xdr:row>
      <xdr:rowOff>8404</xdr:rowOff>
    </xdr:from>
    <xdr:to>
      <xdr:col>2</xdr:col>
      <xdr:colOff>673788</xdr:colOff>
      <xdr:row>23</xdr:row>
      <xdr:rowOff>8404</xdr:rowOff>
    </xdr:to>
    <xdr:grpSp>
      <xdr:nvGrpSpPr>
        <xdr:cNvPr id="111" name="Додати подію" descr="Клацніть, щоб додати нову подію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2052000" cy="190500"/>
          <a:chOff x="298188" y="4809004"/>
          <a:chExt cx="1690568" cy="190500"/>
        </a:xfrm>
      </xdr:grpSpPr>
      <xdr:sp macro="" textlink="">
        <xdr:nvSpPr>
          <xdr:cNvPr id="112" name="Округлений прямокутник 111">
            <a:hlinkClick xmlns:r="http://schemas.openxmlformats.org/officeDocument/2006/relationships" r:id="rId1" tooltip="Клацніть, щоб додати нову подію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69056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uk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ДОДАТИ</a:t>
            </a:r>
            <a:r>
              <a:rPr lang="uk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ПОДІЮ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Додати подію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Прямокутник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Полілінія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669479</xdr:colOff>
      <xdr:row>21</xdr:row>
      <xdr:rowOff>7845</xdr:rowOff>
    </xdr:to>
    <xdr:grpSp>
      <xdr:nvGrpSpPr>
        <xdr:cNvPr id="117" name="Змінити час" descr="Клацніть, щоб змінити проміжки часу в планувальнику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2052000" cy="190500"/>
          <a:chOff x="303404" y="4513170"/>
          <a:chExt cx="1680727" cy="190500"/>
        </a:xfrm>
      </xdr:grpSpPr>
      <xdr:sp macro="" textlink="">
        <xdr:nvSpPr>
          <xdr:cNvPr id="118" name="Округлений прямокутник 117">
            <a:hlinkClick xmlns:r="http://schemas.openxmlformats.org/officeDocument/2006/relationships" r:id="rId2" tooltip="Клацніть, щоб відредагувати проміжки часу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680727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uk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ЗМІНИТИ ЧАС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Змінити час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Прямокутник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Полілінія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Піктограма набору інструментів" descr="Портфель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Прямокутник 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Прямокутник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Полілінія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Піктограма годинника" descr="Годинник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3210790" y="524740"/>
          <a:ext cx="317659" cy="314671"/>
          <a:chOff x="270" y="53"/>
          <a:chExt cx="29" cy="29"/>
        </a:xfrm>
      </xdr:grpSpPr>
      <xdr:sp macro="" textlink="">
        <xdr:nvSpPr>
          <xdr:cNvPr id="157" name="Прямокутник 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Полілінія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Прямокутник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Прямокутник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Прямокутник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Прямокутник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Полілінія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Полілінія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Полілінія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ілінія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ілінія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ілінія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ілінія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Полілінія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Полілінія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Піктограма камери" descr="Камера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6295809" y="534265"/>
          <a:ext cx="432547" cy="292763"/>
          <a:chOff x="306" y="55"/>
          <a:chExt cx="291" cy="27"/>
        </a:xfrm>
      </xdr:grpSpPr>
      <xdr:sp macro="" textlink="">
        <xdr:nvSpPr>
          <xdr:cNvPr id="174" name="Прямокутник 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Прямокутник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Полілінія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206528</xdr:colOff>
      <xdr:row>1</xdr:row>
      <xdr:rowOff>301724</xdr:rowOff>
    </xdr:to>
    <xdr:grpSp>
      <xdr:nvGrpSpPr>
        <xdr:cNvPr id="177" name="Піктограма нотаток" descr="Поле Mem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9839325" y="524740"/>
          <a:ext cx="368453" cy="281809"/>
          <a:chOff x="89" y="56"/>
          <a:chExt cx="781" cy="26"/>
        </a:xfrm>
      </xdr:grpSpPr>
      <xdr:sp macro="" textlink="">
        <xdr:nvSpPr>
          <xdr:cNvPr id="179" name="Прямокутник 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Полілінія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ілінія 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204568</xdr:colOff>
      <xdr:row>10</xdr:row>
      <xdr:rowOff>182654</xdr:rowOff>
    </xdr:from>
    <xdr:to>
      <xdr:col>2</xdr:col>
      <xdr:colOff>1044793</xdr:colOff>
      <xdr:row>11</xdr:row>
      <xdr:rowOff>163043</xdr:rowOff>
    </xdr:to>
    <xdr:sp macro="" textlink="">
      <xdr:nvSpPr>
        <xdr:cNvPr id="2" name="Приладна дошка редагування" descr="Навігаційна кнопка, щоб переглянути розклад на день">
          <a:hlinkClick xmlns:r="http://schemas.openxmlformats.org/officeDocument/2006/relationships" r:id="rId1" tooltip="Клацніть, щоб переглянути розклад на день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5543" y="2573429"/>
          <a:ext cx="2088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ПЕРЕГЛЯНУТИ</a:t>
          </a:r>
          <a:r>
            <a:rPr lang="uk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РОЗКЛАД НА ДЕНЬ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211791</xdr:colOff>
      <xdr:row>9</xdr:row>
      <xdr:rowOff>21292</xdr:rowOff>
    </xdr:from>
    <xdr:to>
      <xdr:col>2</xdr:col>
      <xdr:colOff>1052016</xdr:colOff>
      <xdr:row>10</xdr:row>
      <xdr:rowOff>1681</xdr:rowOff>
    </xdr:to>
    <xdr:sp macro="" textlink="">
      <xdr:nvSpPr>
        <xdr:cNvPr id="3" name="Змінити час" descr="Навігаційна кнопка, щоб змінити проміжки часу в планувальнику">
          <a:hlinkClick xmlns:r="http://schemas.openxmlformats.org/officeDocument/2006/relationships" r:id="rId2" tooltip="Клацніть, щоб відредагувати проміжки часу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2766" y="2221567"/>
          <a:ext cx="2088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ЗМІНИТИ ЧАС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Піктограма дати" descr="Календар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2962275" y="590550"/>
          <a:ext cx="190500" cy="180975"/>
          <a:chOff x="223" y="69"/>
          <a:chExt cx="20" cy="19"/>
        </a:xfrm>
      </xdr:grpSpPr>
      <xdr:sp macro="" textlink="">
        <xdr:nvSpPr>
          <xdr:cNvPr id="2052" name="Прямокутник 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Полілінія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Піктограма часу" descr="Годинник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552950" y="590550"/>
          <a:ext cx="180975" cy="180975"/>
          <a:chOff x="390" y="69"/>
          <a:chExt cx="19" cy="19"/>
        </a:xfrm>
      </xdr:grpSpPr>
      <xdr:sp macro="" textlink="">
        <xdr:nvSpPr>
          <xdr:cNvPr id="2057" name="Прямокутник 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Полілінія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Піктограма опису" descr="Опис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5886450" y="600075"/>
          <a:ext cx="200025" cy="161925"/>
          <a:chOff x="530" y="70"/>
          <a:chExt cx="21" cy="17"/>
        </a:xfrm>
      </xdr:grpSpPr>
      <xdr:sp macro="" textlink="">
        <xdr:nvSpPr>
          <xdr:cNvPr id="2062" name="Прямокутник 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Полілінія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Піктограма часу" descr="Годинник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3209925" y="591671"/>
          <a:ext cx="180975" cy="170329"/>
          <a:chOff x="30" y="8"/>
          <a:chExt cx="19" cy="94"/>
        </a:xfrm>
      </xdr:grpSpPr>
      <xdr:sp macro="" textlink="">
        <xdr:nvSpPr>
          <xdr:cNvPr id="3074" name="Автофігура 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Прямокутник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Полілінія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Піктограма годинника" descr="Годинник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Прямокутник 9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Полілінія 10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Прямокутник 11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4" name="Прямокутник 12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" name="Прямокутник 13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Прямокутник 14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Полілінія 15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Полілінія 16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Полілінія 17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Полілінія 18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Полілінія 19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Полілінія 20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Полілінія 21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Полілінія 22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Полілінія 23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13</xdr:row>
      <xdr:rowOff>8404</xdr:rowOff>
    </xdr:from>
    <xdr:to>
      <xdr:col>2</xdr:col>
      <xdr:colOff>673788</xdr:colOff>
      <xdr:row>13</xdr:row>
      <xdr:rowOff>198904</xdr:rowOff>
    </xdr:to>
    <xdr:grpSp>
      <xdr:nvGrpSpPr>
        <xdr:cNvPr id="26" name="Додати подію" descr="Клацніть, щоб додати нову подію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2052000" cy="190500"/>
          <a:chOff x="298188" y="4809004"/>
          <a:chExt cx="1690568" cy="190500"/>
        </a:xfrm>
      </xdr:grpSpPr>
      <xdr:sp macro="" textlink="">
        <xdr:nvSpPr>
          <xdr:cNvPr id="27" name="Округлений прямокутник 111">
            <a:hlinkClick xmlns:r="http://schemas.openxmlformats.org/officeDocument/2006/relationships" r:id="rId1" tooltip="Клацніть, щоб додати нову подію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69056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uk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ДОДАТИ</a:t>
            </a:r>
            <a:r>
              <a:rPr lang="uk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ПОДІЮ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28" name="Додати подію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Прямокутник 15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Полілінія 16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179571</xdr:colOff>
      <xdr:row>11</xdr:row>
      <xdr:rowOff>36420</xdr:rowOff>
    </xdr:from>
    <xdr:to>
      <xdr:col>2</xdr:col>
      <xdr:colOff>669472</xdr:colOff>
      <xdr:row>11</xdr:row>
      <xdr:rowOff>226920</xdr:rowOff>
    </xdr:to>
    <xdr:grpSp>
      <xdr:nvGrpSpPr>
        <xdr:cNvPr id="31" name="Змінити час" descr="Клацніть, щоб змінити проміжки часу в планувальнику">
          <a:hlinkClick xmlns:r="http://schemas.openxmlformats.org/officeDocument/2006/relationships" r:id="rId2" tooltip="Клацніть, щоб переглянути розклад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1" y="3036795"/>
          <a:ext cx="2052001" cy="190500"/>
          <a:chOff x="303396" y="4513170"/>
          <a:chExt cx="1680731" cy="190500"/>
        </a:xfrm>
      </xdr:grpSpPr>
      <xdr:sp macro="" textlink="">
        <xdr:nvSpPr>
          <xdr:cNvPr id="32" name="Округлений прямокутник 117">
            <a:hlinkClick xmlns:r="http://schemas.openxmlformats.org/officeDocument/2006/relationships" r:id="rId2" tooltip="Клацніть, щоб переглянути розклад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396" y="4513170"/>
            <a:ext cx="1680731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uk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ПЕРЕГЛЯНУТИ</a:t>
            </a:r>
            <a:r>
              <a:rPr lang="uk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РОЗКЛАД НА ДЕНЬ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33" name="Змінити час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Прямокутник 20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Полілінія 21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Піктограма набору інструментів" descr="Портфель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Прямокутник 25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Прямокутник 26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9" name="Полілінія 27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РозкладНаДень" displayName="РозкладНаДень" ref="E3:F75" headerRowCount="0">
  <tableColumns count="2">
    <tableColumn id="1" xr3:uid="{00000000-0010-0000-0000-000001000000}" name="Час" totalsRowLabel="Підсумок" headerRowDxfId="11" dataDxfId="13" totalsRowDxfId="10" dataCellStyle="Час">
      <calculatedColumnFormula>'Проміжки часу'!E3</calculatedColumnFormula>
    </tableColumn>
    <tableColumn id="2" xr3:uid="{00000000-0010-0000-0000-000002000000}" name="Опис" totalsRowFunction="count" headerRowDxfId="12" dataDxfId="14">
      <calculatedColumnFormula>IFERROR(INDEX(ПланувальникПодій[],MATCH(DATEVALUE(ЗначенняДати)&amp;РозкладНаДень[[#This Row],[Час]],ПідстановкаДатиЙЧасу,0),3),"")</calculatedColumnFormula>
    </tableColumn>
  </tableColumns>
  <tableStyleInfo name="Розклад на день" showFirstColumn="0" showLastColumn="0" showRowStripes="1" showColumnStripes="0"/>
  <extLst>
    <ext xmlns:x14="http://schemas.microsoft.com/office/spreadsheetml/2009/9/main" uri="{504A1905-F514-4f6f-8877-14C23A59335A}">
      <x14:table altTextSummary="Розклад на день, зокрема події на певний проміжок часу, визначений на аркуші &quot;Планувальник подій&quot;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ПланувальникПодій" displayName="ПланувальникПодій" ref="E2:H15" totalsRowShown="0" headerRowDxfId="9" dataDxfId="8">
  <autoFilter ref="E2:H15" xr:uid="{00000000-0009-0000-0100-000003000000}"/>
  <tableColumns count="4">
    <tableColumn id="1" xr3:uid="{00000000-0010-0000-0100-000001000000}" name="ДАТА" dataCellStyle="Дата_таблиці"/>
    <tableColumn id="2" xr3:uid="{00000000-0010-0000-0100-000002000000}" name="ЧАС" dataCellStyle="Час"/>
    <tableColumn id="3" xr3:uid="{00000000-0010-0000-0100-000003000000}" name="ОПИС" dataCellStyle="Відомості_таблиці"/>
    <tableColumn id="4" xr3:uid="{00000000-0010-0000-0100-000004000000}" name="УНІКАЛЬНЕ ЗНАЧЕННЯ (ОБЧИСЛЮВАНЕ)" dataDxfId="7">
      <calculatedColumnFormula>ПланувальникПодій[[#This Row],[ДАТА]]&amp;"|"&amp;COUNTIF($E$3:E3,E3)</calculatedColumnFormula>
    </tableColumn>
  </tableColumns>
  <tableStyleInfo name="Проміжки часу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наведено дату, час і опис подій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Час" displayName="Час_1" ref="E2:E75" totalsRowShown="0" dataDxfId="0">
  <autoFilter ref="E2:E75" xr:uid="{00000000-0009-0000-0100-000001000000}"/>
  <tableColumns count="1">
    <tableColumn id="1" xr3:uid="{00000000-0010-0000-0200-000001000000}" name="Час" dataDxfId="1" dataCellStyle="Час">
      <calculatedColumnFormula>IFERROR(IF($E2+Приріст&gt;ЧасЗавершення,"",$E2+Приріст),"")</calculatedColumnFormula>
    </tableColumn>
  </tableColumns>
  <tableStyleInfo name="Проміжки часу" showFirstColumn="0" showLastColumn="0" showRowStripes="1" showColumnStripes="0"/>
  <extLst>
    <ext xmlns:x14="http://schemas.microsoft.com/office/spreadsheetml/2009/9/main" uri="{504A1905-F514-4f6f-8877-14C23A59335A}">
      <x14:table altTextSummary="Список проміжків часу, які відображаються на аркуші &quot;Розклад на день&quot;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75"/>
  <sheetViews>
    <sheetView showGridLines="0" tabSelected="1" zoomScaleNormal="100" workbookViewId="0"/>
  </sheetViews>
  <sheetFormatPr defaultRowHeight="15" x14ac:dyDescent="0.25"/>
  <cols>
    <col min="1" max="1" width="2.7109375" customWidth="1"/>
    <col min="2" max="3" width="20.7109375" customWidth="1"/>
    <col min="4" max="4" width="2.7109375" customWidth="1"/>
    <col min="5" max="5" width="12.42578125" customWidth="1"/>
    <col min="6" max="6" width="31" customWidth="1"/>
    <col min="7" max="7" width="2.7109375" customWidth="1"/>
    <col min="8" max="8" width="17.7109375" customWidth="1"/>
    <col min="9" max="9" width="12.85546875" customWidth="1"/>
    <col min="10" max="10" width="20.42578125" customWidth="1"/>
    <col min="11" max="11" width="2.7109375" customWidth="1"/>
    <col min="12" max="12" width="3.28515625" customWidth="1"/>
    <col min="13" max="13" width="49.85546875" customWidth="1"/>
    <col min="14" max="14" width="2.7109375" customWidth="1"/>
  </cols>
  <sheetData>
    <row r="1" spans="2:13" ht="39.950000000000003" customHeight="1" x14ac:dyDescent="0.25">
      <c r="B1" s="24" t="s">
        <v>0</v>
      </c>
    </row>
    <row r="2" spans="2:13" ht="27.95" customHeight="1" x14ac:dyDescent="0.25">
      <c r="B2" s="37">
        <f ca="1">IFERROR(DAY(ЗначенняДати),"")</f>
        <v>9</v>
      </c>
      <c r="C2" s="37"/>
      <c r="E2" s="44" t="s">
        <v>10</v>
      </c>
      <c r="F2" s="43" t="str">
        <f ca="1">IFERROR(UPPER(TEXT(DATE(РікЗвіту,НомерМісяця,ДеньЗвіту),"d mmmm yyyy")),"")</f>
        <v>9 ВЕРЕСЕНЬ 2019</v>
      </c>
      <c r="H2" s="11" t="s">
        <v>11</v>
      </c>
      <c r="I2" s="11"/>
      <c r="J2" s="11"/>
      <c r="L2" s="12" t="s">
        <v>12</v>
      </c>
      <c r="M2" s="12"/>
    </row>
    <row r="3" spans="2:13" ht="15" customHeight="1" x14ac:dyDescent="0.25">
      <c r="B3" s="37"/>
      <c r="C3" s="37"/>
      <c r="E3" s="29">
        <f>'Проміжки часу'!E3</f>
        <v>0.25</v>
      </c>
      <c r="F3" s="10" t="str">
        <f ca="1">IFERROR(INDEX(ПланувальникПодій[],MATCH(DATEVALUE(ЗначенняДати)&amp;РозкладНаДень[[#This Row],[Час]],ПідстановкаДатиЙЧасу,0),3),"")</f>
        <v>Підйом</v>
      </c>
      <c r="H3" s="33" t="str">
        <f ca="1">IFERROR(TEXT(DATEVALUE(ЗначенняДати)+1,"dddd"),"")</f>
        <v>вівторок</v>
      </c>
      <c r="I3" s="45">
        <f ca="1">IFERROR(INDEX(ПланувальникПодій[],MATCH($H$6&amp;"|"&amp;ROW(A1),ПланувальникПодій[УНІКАЛЬНЕ ЗНАЧЕННЯ (ОБЧИСЛЮВАНЕ)],0),2),"")</f>
        <v>0.27083333333333331</v>
      </c>
      <c r="J3" s="30" t="str">
        <f ca="1">IFERROR(INDEX(ПланувальникПодій[],MATCH($H$6&amp;"|"&amp;ROW(A1),ПланувальникПодій[УНІКАЛЬНЕ ЗНАЧЕННЯ (ОБЧИСЛЮВАНЕ)],0),3),"")</f>
        <v>Сніданок</v>
      </c>
      <c r="L3" s="26"/>
      <c r="M3" s="35" t="s">
        <v>13</v>
      </c>
    </row>
    <row r="4" spans="2:13" ht="15" customHeight="1" x14ac:dyDescent="0.25">
      <c r="B4" s="37"/>
      <c r="C4" s="37"/>
      <c r="E4" s="29">
        <f>'Проміжки часу'!E4</f>
        <v>0.26041666666666669</v>
      </c>
      <c r="F4" s="10" t="str">
        <f ca="1">IFERROR(INDEX(ПланувальникПодій[],MATCH(DATEVALUE(ЗначенняДати)&amp;РозкладНаДень[[#This Row],[Час]],ПідстановкаДатиЙЧасу,0),3),"")</f>
        <v/>
      </c>
      <c r="H4" s="34" t="str">
        <f ca="1">IFERROR(TEXT(DATEVALUE(ЗначенняДати)+1,"d"),"")</f>
        <v>10</v>
      </c>
      <c r="I4" s="46">
        <f ca="1">IFERROR(INDEX(ПланувальникПодій[],MATCH($H$6&amp;"|"&amp;ROW(A2),ПланувальникПодій[УНІКАЛЬНЕ ЗНАЧЕННЯ (ОБЧИСЛЮВАНЕ)],0),2),"")</f>
        <v>0.3125</v>
      </c>
      <c r="J4" s="31" t="str">
        <f ca="1">IFERROR(INDEX(ПланувальникПодій[],MATCH($H$6&amp;"|"&amp;ROW(A2),ПланувальникПодій[УНІКАЛЬНЕ ЗНАЧЕННЯ (ОБЧИСЛЮВАНЕ)],0),3),"")</f>
        <v>Дорога на роботу</v>
      </c>
      <c r="L4" s="22"/>
      <c r="M4" s="35"/>
    </row>
    <row r="5" spans="2:13" ht="15" customHeight="1" x14ac:dyDescent="0.25">
      <c r="B5" s="37"/>
      <c r="C5" s="37"/>
      <c r="E5" s="29">
        <f>'Проміжки часу'!E5</f>
        <v>0.27083333333333337</v>
      </c>
      <c r="F5" s="10" t="str">
        <f ca="1">IFERROR(INDEX(ПланувальникПодій[],MATCH(DATEVALUE(ЗначенняДати)&amp;РозкладНаДень[[#This Row],[Час]],ПідстановкаДатиЙЧасу,0),3),"")</f>
        <v>Душ</v>
      </c>
      <c r="H5" s="34"/>
      <c r="I5" s="46" t="str">
        <f ca="1">IFERROR(INDEX(ПланувальникПодій[],MATCH($H$6&amp;"|"&amp;ROW(A3),ПланувальникПодій[УНІКАЛЬНЕ ЗНАЧЕННЯ (ОБЧИСЛЮВАНЕ)],0),2),"")</f>
        <v/>
      </c>
      <c r="J5" s="31" t="str">
        <f ca="1">IFERROR(INDEX(ПланувальникПодій[],MATCH($H$6&amp;"|"&amp;ROW(A3),ПланувальникПодій[УНІКАЛЬНЕ ЗНАЧЕННЯ (ОБЧИСЛЮВАНЕ)],0),3),"")</f>
        <v/>
      </c>
      <c r="L5" s="27"/>
      <c r="M5" s="35"/>
    </row>
    <row r="6" spans="2:13" ht="15" customHeight="1" x14ac:dyDescent="0.25">
      <c r="B6" s="37"/>
      <c r="C6" s="37"/>
      <c r="E6" s="29">
        <f>'Проміжки часу'!E6</f>
        <v>0.28125000000000006</v>
      </c>
      <c r="F6" s="10" t="str">
        <f ca="1">IFERROR(INDEX(ПланувальникПодій[],MATCH(DATEVALUE(ЗначенняДати)&amp;РозкладНаДень[[#This Row],[Час]],ПідстановкаДатиЙЧасу,0),3),"")</f>
        <v/>
      </c>
      <c r="H6" s="3">
        <f ca="1">IFERROR(ЗначенняДати+1,"")</f>
        <v>43718</v>
      </c>
      <c r="I6" s="46" t="str">
        <f ca="1">IFERROR(INDEX(ПланувальникПодій[],MATCH($H$6&amp;"|"&amp;ROW(A4),ПланувальникПодій[УНІКАЛЬНЕ ЗНАЧЕННЯ (ОБЧИСЛЮВАНЕ)],0),2),"")</f>
        <v/>
      </c>
      <c r="J6" s="31" t="str">
        <f ca="1">IFERROR(INDEX(ПланувальникПодій[],MATCH($H$6&amp;"|"&amp;ROW(A4),ПланувальникПодій[УНІКАЛЬНЕ ЗНАЧЕННЯ (ОБЧИСЛЮВАНЕ)],0),3),"")</f>
        <v/>
      </c>
      <c r="L6" s="25"/>
      <c r="M6" s="35" t="s">
        <v>14</v>
      </c>
    </row>
    <row r="7" spans="2:13" ht="15" customHeight="1" x14ac:dyDescent="0.25">
      <c r="B7" s="39" t="str">
        <f ca="1">IFERROR(TEXT(ЗначенняДати,"dddd"),"")</f>
        <v>понеділок</v>
      </c>
      <c r="C7" s="39"/>
      <c r="E7" s="29">
        <f>'Проміжки часу'!E7</f>
        <v>0.29166666666666674</v>
      </c>
      <c r="F7" s="10" t="str">
        <f ca="1">IFERROR(INDEX(ПланувальникПодій[],MATCH(DATEVALUE(ЗначенняДати)&amp;РозкладНаДень[[#This Row],[Час]],ПідстановкаДатиЙЧасу,0),3),"")</f>
        <v/>
      </c>
      <c r="H7" s="1"/>
      <c r="I7" s="46" t="str">
        <f ca="1">IFERROR(INDEX(ПланувальникПодій[],MATCH($H$6&amp;"|"&amp;ROW(A5),ПланувальникПодій[УНІКАЛЬНЕ ЗНАЧЕННЯ (ОБЧИСЛЮВАНЕ)],0),2),"")</f>
        <v/>
      </c>
      <c r="J7" s="31" t="str">
        <f ca="1">IFERROR(INDEX(ПланувальникПодій[],MATCH($H$6&amp;"|"&amp;ROW(A5),ПланувальникПодій[УНІКАЛЬНЕ ЗНАЧЕННЯ (ОБЧИСЛЮВАНЕ)],0),3),"")</f>
        <v/>
      </c>
      <c r="L7" s="22"/>
      <c r="M7" s="35"/>
    </row>
    <row r="8" spans="2:13" ht="15" customHeight="1" x14ac:dyDescent="0.25">
      <c r="B8" s="39"/>
      <c r="C8" s="39"/>
      <c r="E8" s="29">
        <f>'Проміжки часу'!E8</f>
        <v>0.30208333333333343</v>
      </c>
      <c r="F8" s="10" t="str">
        <f ca="1">IFERROR(INDEX(ПланувальникПодій[],MATCH(DATEVALUE(ЗначенняДати)&amp;РозкладНаДень[[#This Row],[Час]],ПідстановкаДатиЙЧасу,0),3),"")</f>
        <v/>
      </c>
      <c r="H8" s="2"/>
      <c r="I8" s="46" t="str">
        <f ca="1">IFERROR(INDEX(ПланувальникПодій[],MATCH($H$6&amp;"|"&amp;ROW(A6),ПланувальникПодій[УНІКАЛЬНЕ ЗНАЧЕННЯ (ОБЧИСЛЮВАНЕ)],0),2),"")</f>
        <v/>
      </c>
      <c r="J8" s="32" t="str">
        <f ca="1">IFERROR(INDEX(ПланувальникПодій[],MATCH($H$6&amp;"|"&amp;ROW(A6),ПланувальникПодій[УНІКАЛЬНЕ ЗНАЧЕННЯ (ОБЧИСЛЮВАНЕ)],0),3),"")</f>
        <v/>
      </c>
      <c r="L8" s="27"/>
      <c r="M8" s="35"/>
    </row>
    <row r="9" spans="2:13" ht="15" customHeight="1" x14ac:dyDescent="0.25">
      <c r="B9" s="39"/>
      <c r="C9" s="39"/>
      <c r="E9" s="29">
        <f>'Проміжки часу'!E9</f>
        <v>0.31250000000000011</v>
      </c>
      <c r="F9" s="10" t="str">
        <f ca="1">IFERROR(INDEX(ПланувальникПодій[],MATCH(DATEVALUE(ЗначенняДати)&amp;РозкладНаДень[[#This Row],[Час]],ПідстановкаДатиЙЧасу,0),3),"")</f>
        <v>Дорога на роботу</v>
      </c>
      <c r="H9" s="33" t="str">
        <f ca="1">IFERROR(TEXT(DATEVALUE(ЗначенняДати)+2,"dddd"),"")</f>
        <v>середа</v>
      </c>
      <c r="I9" s="45" t="str">
        <f ca="1">IFERROR(INDEX(ПланувальникПодій[],MATCH($H$12&amp;"|"&amp;ROW(A1),ПланувальникПодій[УНІКАЛЬНЕ ЗНАЧЕННЯ (ОБЧИСЛЮВАНЕ)],0),2),"")</f>
        <v/>
      </c>
      <c r="J9" s="30" t="str">
        <f ca="1">IFERROR(INDEX(ПланувальникПодій[],MATCH($H$12&amp;"|"&amp;ROW(A1),ПланувальникПодій[УНІКАЛЬНЕ ЗНАЧЕННЯ (ОБЧИСЛЮВАНЕ)],0),3),"")</f>
        <v/>
      </c>
      <c r="L9" s="25"/>
      <c r="M9" s="35"/>
    </row>
    <row r="10" spans="2:13" ht="15" customHeight="1" x14ac:dyDescent="0.25">
      <c r="E10" s="29">
        <f>'Проміжки часу'!E10</f>
        <v>0.3229166666666668</v>
      </c>
      <c r="F10" s="10" t="str">
        <f ca="1">IFERROR(INDEX(ПланувальникПодій[],MATCH(DATEVALUE(ЗначенняДати)&amp;РозкладНаДень[[#This Row],[Час]],ПідстановкаДатиЙЧасу,0),3),"")</f>
        <v/>
      </c>
      <c r="H10" s="34" t="str">
        <f ca="1">IFERROR(TEXT(DATEVALUE(ЗначенняДати)+2,"d"),"")</f>
        <v>11</v>
      </c>
      <c r="I10" s="46" t="str">
        <f ca="1">IFERROR(INDEX(ПланувальникПодій[],MATCH($H$12&amp;"|"&amp;ROW(A2),ПланувальникПодій[УНІКАЛЬНЕ ЗНАЧЕННЯ (ОБЧИСЛЮВАНЕ)],0),2),"")</f>
        <v/>
      </c>
      <c r="J10" s="31" t="str">
        <f ca="1">IFERROR(INDEX(ПланувальникПодій[],MATCH($H$12&amp;"|"&amp;ROW(A2),ПланувальникПодій[УНІКАЛЬНЕ ЗНАЧЕННЯ (ОБЧИСЛЮВАНЕ)],0),3),"")</f>
        <v/>
      </c>
      <c r="L10" s="22"/>
      <c r="M10" s="35"/>
    </row>
    <row r="11" spans="2:13" ht="15" customHeight="1" x14ac:dyDescent="0.25">
      <c r="B11" s="38" t="s">
        <v>1</v>
      </c>
      <c r="C11" s="38"/>
      <c r="E11" s="29">
        <f>'Проміжки часу'!E11</f>
        <v>0.33333333333333348</v>
      </c>
      <c r="F11" s="10" t="str">
        <f ca="1">IFERROR(INDEX(ПланувальникПодій[],MATCH(DATEVALUE(ЗначенняДати)&amp;РозкладНаДень[[#This Row],[Час]],ПідстановкаДатиЙЧасу,0),3),"")</f>
        <v>Початок зміни</v>
      </c>
      <c r="H11" s="34"/>
      <c r="I11" s="46" t="str">
        <f ca="1">IFERROR(INDEX(ПланувальникПодій[],MATCH($H$12&amp;"|"&amp;ROW(A3),ПланувальникПодій[УНІКАЛЬНЕ ЗНАЧЕННЯ (ОБЧИСЛЮВАНЕ)],0),2),"")</f>
        <v/>
      </c>
      <c r="J11" s="31" t="str">
        <f ca="1">IFERROR(INDEX(ПланувальникПодій[],MATCH($H$12&amp;"|"&amp;ROW(A3),ПланувальникПодій[УНІКАЛЬНЕ ЗНАЧЕННЯ (ОБЧИСЛЮВАНЕ)],0),3),"")</f>
        <v/>
      </c>
      <c r="L11" s="27"/>
      <c r="M11" s="35"/>
    </row>
    <row r="12" spans="2:13" ht="15" customHeight="1" x14ac:dyDescent="0.25">
      <c r="E12" s="29">
        <f>'Проміжки часу'!E12</f>
        <v>0.34375000000000017</v>
      </c>
      <c r="F12" s="10" t="str">
        <f ca="1">IFERROR(INDEX(ПланувальникПодій[],MATCH(DATEVALUE(ЗначенняДати)&amp;РозкладНаДень[[#This Row],[Час]],ПідстановкаДатиЙЧасу,0),3),"")</f>
        <v/>
      </c>
      <c r="H12" s="3">
        <f ca="1">IFERROR(ЗначенняДати+2,"")</f>
        <v>43719</v>
      </c>
      <c r="I12" s="46" t="str">
        <f ca="1">IFERROR(INDEX(ПланувальникПодій[],MATCH($H$12&amp;"|"&amp;ROW(A4),ПланувальникПодій[УНІКАЛЬНЕ ЗНАЧЕННЯ (ОБЧИСЛЮВАНЕ)],0),2),"")</f>
        <v/>
      </c>
      <c r="J12" s="31" t="str">
        <f ca="1">IFERROR(INDEX(ПланувальникПодій[],MATCH($H$12&amp;"|"&amp;ROW(A4),ПланувальникПодій[УНІКАЛЬНЕ ЗНАЧЕННЯ (ОБЧИСЛЮВАНЕ)],0),3),"")</f>
        <v/>
      </c>
      <c r="L12" s="25"/>
      <c r="M12" s="35"/>
    </row>
    <row r="13" spans="2:13" ht="15" customHeight="1" x14ac:dyDescent="0.25">
      <c r="B13" s="21" t="s">
        <v>2</v>
      </c>
      <c r="C13" s="20"/>
      <c r="E13" s="29">
        <f>'Проміжки часу'!E13</f>
        <v>0.35416666666666685</v>
      </c>
      <c r="F13" s="10" t="str">
        <f ca="1">IFERROR(INDEX(ПланувальникПодій[],MATCH(DATEVALUE(ЗначенняДати)&amp;РозкладНаДень[[#This Row],[Час]],ПідстановкаДатиЙЧасу,0),3),"")</f>
        <v/>
      </c>
      <c r="H13" s="1"/>
      <c r="I13" s="46" t="str">
        <f ca="1">IFERROR(INDEX(ПланувальникПодій[],MATCH($H$12&amp;"|"&amp;ROW(A5),ПланувальникПодій[УНІКАЛЬНЕ ЗНАЧЕННЯ (ОБЧИСЛЮВАНЕ)],0),2),"")</f>
        <v/>
      </c>
      <c r="J13" s="31" t="str">
        <f ca="1">IFERROR(INDEX(ПланувальникПодій[],MATCH($H$12&amp;"|"&amp;ROW(A5),ПланувальникПодій[УНІКАЛЬНЕ ЗНАЧЕННЯ (ОБЧИСЛЮВАНЕ)],0),3),"")</f>
        <v/>
      </c>
      <c r="L13" s="22"/>
      <c r="M13" s="35"/>
    </row>
    <row r="14" spans="2:13" ht="15" customHeight="1" x14ac:dyDescent="0.25">
      <c r="B14" s="5"/>
      <c r="E14" s="29">
        <f>'Проміжки часу'!E14</f>
        <v>0.36458333333333354</v>
      </c>
      <c r="F14" s="10" t="str">
        <f ca="1">IFERROR(INDEX(ПланувальникПодій[],MATCH(DATEVALUE(ЗначенняДати)&amp;РозкладНаДень[[#This Row],[Час]],ПідстановкаДатиЙЧасу,0),3),"")</f>
        <v/>
      </c>
      <c r="H14" s="2"/>
      <c r="I14" s="46" t="str">
        <f ca="1">IFERROR(INDEX(ПланувальникПодій[],MATCH($H$12&amp;"|"&amp;ROW(A6),ПланувальникПодій[УНІКАЛЬНЕ ЗНАЧЕННЯ (ОБЧИСЛЮВАНЕ)],0),2),"")</f>
        <v/>
      </c>
      <c r="J14" s="32" t="str">
        <f ca="1">IFERROR(INDEX(ПланувальникПодій[],MATCH($H$12&amp;"|"&amp;ROW(A6),ПланувальникПодій[УНІКАЛЬНЕ ЗНАЧЕННЯ (ОБЧИСЛЮВАНЕ)],0),3),"")</f>
        <v/>
      </c>
      <c r="L14" s="27"/>
      <c r="M14" s="35"/>
    </row>
    <row r="15" spans="2:13" ht="15" customHeight="1" x14ac:dyDescent="0.25">
      <c r="B15" s="21" t="s">
        <v>3</v>
      </c>
      <c r="C15" s="20"/>
      <c r="E15" s="29">
        <f>'Проміжки часу'!E15</f>
        <v>0.37500000000000022</v>
      </c>
      <c r="F15" s="10" t="str">
        <f ca="1">IFERROR(INDEX(ПланувальникПодій[],MATCH(DATEVALUE(ЗначенняДати)&amp;РозкладНаДень[[#This Row],[Час]],ПідстановкаДатиЙЧасу,0),3),"")</f>
        <v/>
      </c>
      <c r="H15" s="33" t="str">
        <f ca="1">IFERROR(TEXT(DATEVALUE(ЗначенняДати)+3,"dddd"),"")</f>
        <v>четвер</v>
      </c>
      <c r="I15" s="45" t="str">
        <f ca="1">IFERROR(INDEX(ПланувальникПодій[],MATCH($H$18&amp;"|"&amp;ROW(A1),ПланувальникПодій[УНІКАЛЬНЕ ЗНАЧЕННЯ (ОБЧИСЛЮВАНЕ)],0),2),"")</f>
        <v/>
      </c>
      <c r="J15" s="30" t="str">
        <f ca="1">IFERROR(INDEX(ПланувальникПодій[],MATCH($H$18&amp;"|"&amp;ROW(A1),ПланувальникПодій[УНІКАЛЬНЕ ЗНАЧЕННЯ (ОБЧИСЛЮВАНЕ)],0),3),"")</f>
        <v/>
      </c>
      <c r="L15" s="25"/>
      <c r="M15" s="35"/>
    </row>
    <row r="16" spans="2:13" ht="15" customHeight="1" x14ac:dyDescent="0.25">
      <c r="B16" s="5"/>
      <c r="C16" s="4"/>
      <c r="E16" s="29">
        <f>'Проміжки часу'!E16</f>
        <v>0.38541666666666691</v>
      </c>
      <c r="F16" s="10" t="str">
        <f ca="1">IFERROR(INDEX(ПланувальникПодій[],MATCH(DATEVALUE(ЗначенняДати)&amp;РозкладНаДень[[#This Row],[Час]],ПідстановкаДатиЙЧасу,0),3),"")</f>
        <v/>
      </c>
      <c r="H16" s="34" t="str">
        <f ca="1">IFERROR(TEXT(DATEVALUE(ЗначенняДати)+3,"d"),"")</f>
        <v>12</v>
      </c>
      <c r="I16" s="46" t="str">
        <f ca="1">IFERROR(INDEX(ПланувальникПодій[],MATCH($H$18&amp;"|"&amp;ROW(A2),ПланувальникПодій[УНІКАЛЬНЕ ЗНАЧЕННЯ (ОБЧИСЛЮВАНЕ)],0),2),"")</f>
        <v/>
      </c>
      <c r="J16" s="31" t="str">
        <f ca="1">IFERROR(INDEX(ПланувальникПодій[],MATCH($H$18&amp;"|"&amp;ROW(A2),ПланувальникПодій[УНІКАЛЬНЕ ЗНАЧЕННЯ (ОБЧИСЛЮВАНЕ)],0),3),"")</f>
        <v/>
      </c>
      <c r="L16" s="22"/>
      <c r="M16" s="35"/>
    </row>
    <row r="17" spans="2:13" ht="15" customHeight="1" x14ac:dyDescent="0.25">
      <c r="B17" s="21" t="s">
        <v>4</v>
      </c>
      <c r="C17" s="20"/>
      <c r="E17" s="29">
        <f>'Проміжки часу'!E17</f>
        <v>0.39583333333333359</v>
      </c>
      <c r="F17" s="10" t="str">
        <f ca="1">IFERROR(INDEX(ПланувальникПодій[],MATCH(DATEVALUE(ЗначенняДати)&amp;РозкладНаДень[[#This Row],[Час]],ПідстановкаДатиЙЧасу,0),3),"")</f>
        <v/>
      </c>
      <c r="H17" s="34"/>
      <c r="I17" s="46" t="str">
        <f ca="1">IFERROR(INDEX(ПланувальникПодій[],MATCH($H$18&amp;"|"&amp;ROW(A3),ПланувальникПодій[УНІКАЛЬНЕ ЗНАЧЕННЯ (ОБЧИСЛЮВАНЕ)],0),2),"")</f>
        <v/>
      </c>
      <c r="J17" s="31" t="str">
        <f ca="1">IFERROR(INDEX(ПланувальникПодій[],MATCH($H$18&amp;"|"&amp;ROW(A3),ПланувальникПодій[УНІКАЛЬНЕ ЗНАЧЕННЯ (ОБЧИСЛЮВАНЕ)],0),3),"")</f>
        <v/>
      </c>
      <c r="L17" s="27"/>
      <c r="M17" s="35"/>
    </row>
    <row r="18" spans="2:13" ht="15" customHeight="1" x14ac:dyDescent="0.25">
      <c r="E18" s="29">
        <f>'Проміжки часу'!E18</f>
        <v>0.40625000000000028</v>
      </c>
      <c r="F18" s="10" t="str">
        <f ca="1">IFERROR(INDEX(ПланувальникПодій[],MATCH(DATEVALUE(ЗначенняДати)&amp;РозкладНаДень[[#This Row],[Час]],ПідстановкаДатиЙЧасу,0),3),"")</f>
        <v/>
      </c>
      <c r="H18" s="3">
        <f ca="1">IFERROR(ЗначенняДати+3,"")</f>
        <v>43720</v>
      </c>
      <c r="I18" s="46" t="str">
        <f ca="1">IFERROR(INDEX(ПланувальникПодій[],MATCH($H$18&amp;"|"&amp;ROW(A4),ПланувальникПодій[УНІКАЛЬНЕ ЗНАЧЕННЯ (ОБЧИСЛЮВАНЕ)],0),2),"")</f>
        <v/>
      </c>
      <c r="J18" s="31" t="str">
        <f ca="1">IFERROR(INDEX(ПланувальникПодій[],MATCH($H$18&amp;"|"&amp;ROW(A4),ПланувальникПодій[УНІКАЛЬНЕ ЗНАЧЕННЯ (ОБЧИСЛЮВАНЕ)],0),3),"")</f>
        <v/>
      </c>
      <c r="L18" s="25"/>
      <c r="M18" s="35"/>
    </row>
    <row r="19" spans="2:13" ht="15" customHeight="1" x14ac:dyDescent="0.25">
      <c r="B19" s="38" t="s">
        <v>5</v>
      </c>
      <c r="C19" s="38"/>
      <c r="E19" s="29">
        <f>'Проміжки часу'!E19</f>
        <v>0.41666666666666696</v>
      </c>
      <c r="F19" s="10" t="str">
        <f ca="1">IFERROR(INDEX(ПланувальникПодій[],MATCH(DATEVALUE(ЗначенняДати)&amp;РозкладНаДень[[#This Row],[Час]],ПідстановкаДатиЙЧасу,0),3),"")</f>
        <v>Перерва</v>
      </c>
      <c r="H19" s="1"/>
      <c r="I19" s="46" t="str">
        <f ca="1">IFERROR(INDEX(ПланувальникПодій[],MATCH($H$18&amp;"|"&amp;ROW(A5),ПланувальникПодій[УНІКАЛЬНЕ ЗНАЧЕННЯ (ОБЧИСЛЮВАНЕ)],0),2),"")</f>
        <v/>
      </c>
      <c r="J19" s="31" t="str">
        <f ca="1">IFERROR(INDEX(ПланувальникПодій[],MATCH($H$18&amp;"|"&amp;ROW(A5),ПланувальникПодій[УНІКАЛЬНЕ ЗНАЧЕННЯ (ОБЧИСЛЮВАНЕ)],0),3),"")</f>
        <v/>
      </c>
      <c r="L19" s="22"/>
      <c r="M19" s="35"/>
    </row>
    <row r="20" spans="2:13" ht="15" customHeight="1" x14ac:dyDescent="0.25">
      <c r="E20" s="29">
        <f>'Проміжки часу'!E20</f>
        <v>0.42708333333333365</v>
      </c>
      <c r="F20" s="10" t="str">
        <f ca="1">IFERROR(INDEX(ПланувальникПодій[],MATCH(DATEVALUE(ЗначенняДати)&amp;РозкладНаДень[[#This Row],[Час]],ПідстановкаДатиЙЧасу,0),3),"")</f>
        <v/>
      </c>
      <c r="H20" s="2"/>
      <c r="I20" s="46" t="str">
        <f ca="1">IFERROR(INDEX(ПланувальникПодій[],MATCH($H$18&amp;"|"&amp;ROW(A6),ПланувальникПодій[УНІКАЛЬНЕ ЗНАЧЕННЯ (ОБЧИСЛЮВАНЕ)],0),2),"")</f>
        <v/>
      </c>
      <c r="J20" s="32" t="str">
        <f ca="1">IFERROR(INDEX(ПланувальникПодій[],MATCH($H$18&amp;"|"&amp;ROW(A6),ПланувальникПодій[УНІКАЛЬНЕ ЗНАЧЕННЯ (ОБЧИСЛЮВАНЕ)],0),3),"")</f>
        <v/>
      </c>
      <c r="L20" s="27"/>
      <c r="M20" s="35"/>
    </row>
    <row r="21" spans="2:13" ht="15" customHeight="1" x14ac:dyDescent="0.25">
      <c r="B21" s="28" t="s">
        <v>6</v>
      </c>
      <c r="E21" s="29">
        <f>'Проміжки часу'!E21</f>
        <v>0.43750000000000033</v>
      </c>
      <c r="F21" s="10" t="str">
        <f ca="1">IFERROR(INDEX(ПланувальникПодій[],MATCH(DATEVALUE(ЗначенняДати)&amp;РозкладНаДень[[#This Row],[Час]],ПідстановкаДатиЙЧасу,0),3),"")</f>
        <v/>
      </c>
      <c r="H21" s="33" t="str">
        <f ca="1">IFERROR(TEXT(DATEVALUE(ЗначенняДати)+4,"dddd"),"")</f>
        <v>п'ятниця</v>
      </c>
      <c r="I21" s="45" t="str">
        <f ca="1">IFERROR(INDEX(ПланувальникПодій[],MATCH($H$24&amp;"|"&amp;ROW(A1),ПланувальникПодій[УНІКАЛЬНЕ ЗНАЧЕННЯ (ОБЧИСЛЮВАНЕ)],0),2),"")</f>
        <v/>
      </c>
      <c r="J21" s="30" t="str">
        <f ca="1">IFERROR(INDEX(ПланувальникПодій[],MATCH($H$24&amp;"|"&amp;ROW(A1),ПланувальникПодій[УНІКАЛЬНЕ ЗНАЧЕННЯ (ОБЧИСЛЮВАНЕ)],0),3),"")</f>
        <v/>
      </c>
      <c r="L21" s="25"/>
      <c r="M21" s="35"/>
    </row>
    <row r="22" spans="2:13" ht="15" customHeight="1" x14ac:dyDescent="0.25">
      <c r="E22" s="29">
        <f>'Проміжки часу'!E22</f>
        <v>0.44791666666666702</v>
      </c>
      <c r="F22" s="10" t="str">
        <f ca="1">IFERROR(INDEX(ПланувальникПодій[],MATCH(DATEVALUE(ЗначенняДати)&amp;РозкладНаДень[[#This Row],[Час]],ПідстановкаДатиЙЧасу,0),3),"")</f>
        <v/>
      </c>
      <c r="H22" s="34" t="str">
        <f ca="1">IFERROR(TEXT(DATEVALUE(ЗначенняДати)+4,"d"),"")</f>
        <v>13</v>
      </c>
      <c r="I22" s="46" t="str">
        <f ca="1">IFERROR(INDEX(ПланувальникПодій[],MATCH($H$24&amp;"|"&amp;ROW(A2),ПланувальникПодій[УНІКАЛЬНЕ ЗНАЧЕННЯ (ОБЧИСЛЮВАНЕ)],0),2),"")</f>
        <v/>
      </c>
      <c r="J22" s="31" t="str">
        <f ca="1">IFERROR(INDEX(ПланувальникПодій[],MATCH($H$24&amp;"|"&amp;ROW(A2),ПланувальникПодій[УНІКАЛЬНЕ ЗНАЧЕННЯ (ОБЧИСЛЮВАНЕ)],0),3),"")</f>
        <v/>
      </c>
      <c r="L22" s="22"/>
      <c r="M22" s="35"/>
    </row>
    <row r="23" spans="2:13" ht="15" customHeight="1" x14ac:dyDescent="0.25">
      <c r="B23" s="28" t="s">
        <v>7</v>
      </c>
      <c r="E23" s="29">
        <f>'Проміжки часу'!E23</f>
        <v>0.4583333333333337</v>
      </c>
      <c r="F23" s="10" t="str">
        <f ca="1">IFERROR(INDEX(ПланувальникПодій[],MATCH(DATEVALUE(ЗначенняДати)&amp;РозкладНаДень[[#This Row],[Час]],ПідстановкаДатиЙЧасу,0),3),"")</f>
        <v/>
      </c>
      <c r="H23" s="34"/>
      <c r="I23" s="46" t="str">
        <f ca="1">IFERROR(INDEX(ПланувальникПодій[],MATCH($H$24&amp;"|"&amp;ROW(A3),ПланувальникПодій[УНІКАЛЬНЕ ЗНАЧЕННЯ (ОБЧИСЛЮВАНЕ)],0),2),"")</f>
        <v/>
      </c>
      <c r="J23" s="31" t="str">
        <f ca="1">IFERROR(INDEX(ПланувальникПодій[],MATCH($H$24&amp;"|"&amp;ROW(A3),ПланувальникПодій[УНІКАЛЬНЕ ЗНАЧЕННЯ (ОБЧИСЛЮВАНЕ)],0),3),"")</f>
        <v/>
      </c>
      <c r="L23" s="27"/>
      <c r="M23" s="35"/>
    </row>
    <row r="24" spans="2:13" ht="15" customHeight="1" x14ac:dyDescent="0.25">
      <c r="E24" s="29">
        <f>'Проміжки часу'!E24</f>
        <v>0.46875000000000039</v>
      </c>
      <c r="F24" s="10" t="str">
        <f ca="1">IFERROR(INDEX(ПланувальникПодій[],MATCH(DATEVALUE(ЗначенняДати)&amp;РозкладНаДень[[#This Row],[Час]],ПідстановкаДатиЙЧасу,0),3),"")</f>
        <v/>
      </c>
      <c r="H24" s="3">
        <f ca="1">IFERROR(ЗначенняДати+4,"")</f>
        <v>43721</v>
      </c>
      <c r="I24" s="46" t="str">
        <f ca="1">IFERROR(INDEX(ПланувальникПодій[],MATCH($H$24&amp;"|"&amp;ROW(A4),ПланувальникПодій[УНІКАЛЬНЕ ЗНАЧЕННЯ (ОБЧИСЛЮВАНЕ)],0),2),"")</f>
        <v/>
      </c>
      <c r="J24" s="31" t="str">
        <f ca="1">IFERROR(INDEX(ПланувальникПодій[],MATCH($H$24&amp;"|"&amp;ROW(A4),ПланувальникПодій[УНІКАЛЬНЕ ЗНАЧЕННЯ (ОБЧИСЛЮВАНЕ)],0),3),"")</f>
        <v/>
      </c>
      <c r="L24" s="25"/>
      <c r="M24" s="35"/>
    </row>
    <row r="25" spans="2:13" ht="15" customHeight="1" x14ac:dyDescent="0.25">
      <c r="B25" s="13" t="s">
        <v>8</v>
      </c>
      <c r="C25" s="14"/>
      <c r="E25" s="29">
        <f>'Проміжки часу'!E25</f>
        <v>0.47916666666666707</v>
      </c>
      <c r="F25" s="10" t="str">
        <f ca="1">IFERROR(INDEX(ПланувальникПодій[],MATCH(DATEVALUE(ЗначенняДати)&amp;РозкладНаДень[[#This Row],[Час]],ПідстановкаДатиЙЧасу,0),3),"")</f>
        <v/>
      </c>
      <c r="H25" s="2"/>
      <c r="I25" s="46" t="str">
        <f ca="1">IFERROR(INDEX(ПланувальникПодій[],MATCH($H$24&amp;"|"&amp;ROW(A5),ПланувальникПодій[УНІКАЛЬНЕ ЗНАЧЕННЯ (ОБЧИСЛЮВАНЕ)],0),2),"")</f>
        <v/>
      </c>
      <c r="J25" s="32" t="str">
        <f ca="1">IFERROR(INDEX(ПланувальникПодій[],MATCH($H$24&amp;"|"&amp;ROW(A5),ПланувальникПодій[УНІКАЛЬНЕ ЗНАЧЕННЯ (ОБЧИСЛЮВАНЕ)],0),3),"")</f>
        <v/>
      </c>
      <c r="L25" s="22"/>
      <c r="M25" s="35"/>
    </row>
    <row r="26" spans="2:13" ht="15" customHeight="1" x14ac:dyDescent="0.25">
      <c r="B26" s="36" t="s">
        <v>9</v>
      </c>
      <c r="C26" s="36"/>
      <c r="E26" s="29">
        <f>'Проміжки часу'!E26</f>
        <v>0.48958333333333376</v>
      </c>
      <c r="F26" s="10" t="str">
        <f ca="1">IFERROR(INDEX(ПланувальникПодій[],MATCH(DATEVALUE(ЗначенняДати)&amp;РозкладНаДень[[#This Row],[Час]],ПідстановкаДатиЙЧасу,0),3),"")</f>
        <v/>
      </c>
      <c r="H26" s="33" t="str">
        <f ca="1">IFERROR(TEXT(DATEVALUE(ЗначенняДати)+5,"dddd"),"")</f>
        <v>субота</v>
      </c>
      <c r="I26" s="47" t="str">
        <f ca="1">IFERROR(INDEX(ПланувальникПодій[],MATCH($H$29&amp;"|"&amp;ROW(A1),ПланувальникПодій[УНІКАЛЬНЕ ЗНАЧЕННЯ (ОБЧИСЛЮВАНЕ)],0),2),"")</f>
        <v/>
      </c>
      <c r="J26" s="30" t="str">
        <f ca="1">IFERROR(INDEX(ПланувальникПодій[],MATCH($H$29&amp;"|"&amp;ROW(A1),ПланувальникПодій[УНІКАЛЬНЕ ЗНАЧЕННЯ (ОБЧИСЛЮВАНЕ)],0),3),"")</f>
        <v/>
      </c>
      <c r="L26" s="27"/>
      <c r="M26" s="35"/>
    </row>
    <row r="27" spans="2:13" ht="15" customHeight="1" x14ac:dyDescent="0.25">
      <c r="E27" s="29">
        <f>'Проміжки часу'!E27</f>
        <v>0.50000000000000044</v>
      </c>
      <c r="F27" s="10" t="str">
        <f ca="1">IFERROR(INDEX(ПланувальникПодій[],MATCH(DATEVALUE(ЗначенняДати)&amp;РозкладНаДень[[#This Row],[Час]],ПідстановкаДатиЙЧасу,0),3),"")</f>
        <v>Обід</v>
      </c>
      <c r="H27" s="34" t="str">
        <f ca="1">IFERROR(TEXT(DATEVALUE(ЗначенняДати)+5,"d"),"")</f>
        <v>14</v>
      </c>
      <c r="I27" s="46" t="str">
        <f ca="1">IFERROR(INDEX(ПланувальникПодій[],MATCH($H$29&amp;"|"&amp;ROW(A2),ПланувальникПодій[УНІКАЛЬНЕ ЗНАЧЕННЯ (ОБЧИСЛЮВАНЕ)],0),2),"")</f>
        <v/>
      </c>
      <c r="J27" s="31" t="str">
        <f ca="1">IFERROR(INDEX(ПланувальникПодій[],MATCH($H$29&amp;"|"&amp;ROW(A2),ПланувальникПодій[УНІКАЛЬНЕ ЗНАЧЕННЯ (ОБЧИСЛЮВАНЕ)],0),3),"")</f>
        <v/>
      </c>
      <c r="L27" s="25"/>
      <c r="M27" s="35"/>
    </row>
    <row r="28" spans="2:13" ht="15" customHeight="1" x14ac:dyDescent="0.25">
      <c r="E28" s="29">
        <f>'Проміжки часу'!E28</f>
        <v>0.51041666666666707</v>
      </c>
      <c r="F28" s="10" t="str">
        <f ca="1">IFERROR(INDEX(ПланувальникПодій[],MATCH(DATEVALUE(ЗначенняДати)&amp;РозкладНаДень[[#This Row],[Час]],ПідстановкаДатиЙЧасу,0),3),"")</f>
        <v/>
      </c>
      <c r="H28" s="34"/>
      <c r="I28" s="46" t="str">
        <f ca="1">IFERROR(INDEX(ПланувальникПодій[],MATCH($H$29&amp;"|"&amp;ROW(A3),ПланувальникПодій[УНІКАЛЬНЕ ЗНАЧЕННЯ (ОБЧИСЛЮВАНЕ)],0),2),"")</f>
        <v/>
      </c>
      <c r="J28" s="31" t="str">
        <f ca="1">IFERROR(INDEX(ПланувальникПодій[],MATCH($H$29&amp;"|"&amp;ROW(A3),ПланувальникПодій[УНІКАЛЬНЕ ЗНАЧЕННЯ (ОБЧИСЛЮВАНЕ)],0),3),"")</f>
        <v/>
      </c>
      <c r="L28" s="22"/>
      <c r="M28" s="35"/>
    </row>
    <row r="29" spans="2:13" ht="15" customHeight="1" x14ac:dyDescent="0.25">
      <c r="E29" s="29">
        <f>'Проміжки часу'!E29</f>
        <v>0.5208333333333337</v>
      </c>
      <c r="F29" s="10" t="str">
        <f ca="1">IFERROR(INDEX(ПланувальникПодій[],MATCH(DATEVALUE(ЗначенняДати)&amp;РозкладНаДень[[#This Row],[Час]],ПідстановкаДатиЙЧасу,0),3),"")</f>
        <v/>
      </c>
      <c r="H29" s="3">
        <f ca="1">IFERROR(ЗначенняДати+5,"")</f>
        <v>43722</v>
      </c>
      <c r="I29" s="46" t="str">
        <f ca="1">IFERROR(INDEX(ПланувальникПодій[],MATCH($H$29&amp;"|"&amp;ROW(A4),ПланувальникПодій[УНІКАЛЬНЕ ЗНАЧЕННЯ (ОБЧИСЛЮВАНЕ)],0),2),"")</f>
        <v/>
      </c>
      <c r="J29" s="31" t="str">
        <f ca="1">IFERROR(INDEX(ПланувальникПодій[],MATCH($H$29&amp;"|"&amp;ROW(A4),ПланувальникПодій[УНІКАЛЬНЕ ЗНАЧЕННЯ (ОБЧИСЛЮВАНЕ)],0),3),"")</f>
        <v/>
      </c>
      <c r="L29" s="27"/>
      <c r="M29" s="35"/>
    </row>
    <row r="30" spans="2:13" ht="15" customHeight="1" x14ac:dyDescent="0.25">
      <c r="E30" s="29">
        <f>'Проміжки часу'!E30</f>
        <v>0.53125000000000033</v>
      </c>
      <c r="F30" s="10" t="str">
        <f ca="1">IFERROR(INDEX(ПланувальникПодій[],MATCH(DATEVALUE(ЗначенняДати)&amp;РозкладНаДень[[#This Row],[Час]],ПідстановкаДатиЙЧасу,0),3),"")</f>
        <v/>
      </c>
      <c r="H30" s="2"/>
      <c r="I30" s="46" t="str">
        <f ca="1">IFERROR(INDEX(ПланувальникПодій[],MATCH($H$29&amp;"|"&amp;ROW(A5),ПланувальникПодій[УНІКАЛЬНЕ ЗНАЧЕННЯ (ОБЧИСЛЮВАНЕ)],0),2),"")</f>
        <v/>
      </c>
      <c r="J30" s="32" t="str">
        <f ca="1">IFERROR(INDEX(ПланувальникПодій[],MATCH($H$29&amp;"|"&amp;ROW(A5),ПланувальникПодій[УНІКАЛЬНЕ ЗНАЧЕННЯ (ОБЧИСЛЮВАНЕ)],0),3),"")</f>
        <v/>
      </c>
      <c r="L30" s="25"/>
      <c r="M30" s="35"/>
    </row>
    <row r="31" spans="2:13" ht="15" customHeight="1" x14ac:dyDescent="0.25">
      <c r="E31" s="29">
        <f>'Проміжки часу'!E31</f>
        <v>0.54166666666666696</v>
      </c>
      <c r="F31" s="10" t="str">
        <f ca="1">IFERROR(INDEX(ПланувальникПодій[],MATCH(DATEVALUE(ЗначенняДати)&amp;РозкладНаДень[[#This Row],[Час]],ПідстановкаДатиЙЧасу,0),3),"")</f>
        <v/>
      </c>
      <c r="H31" s="33" t="str">
        <f ca="1">IFERROR(TEXT(DATEVALUE(ЗначенняДати)+6,"dddd"),"")</f>
        <v>неділя</v>
      </c>
      <c r="I31" s="47" t="str">
        <f ca="1">IFERROR(INDEX(ПланувальникПодій[],MATCH($H$34&amp;"|"&amp;ROW(A1),ПланувальникПодій[УНІКАЛЬНЕ ЗНАЧЕННЯ (ОБЧИСЛЮВАНЕ)],0),2),"")</f>
        <v/>
      </c>
      <c r="J31" s="30" t="str">
        <f ca="1">IFERROR(INDEX(ПланувальникПодій[],MATCH($H$34&amp;"|"&amp;ROW(A1),ПланувальникПодій[УНІКАЛЬНЕ ЗНАЧЕННЯ (ОБЧИСЛЮВАНЕ)],0),3),"")</f>
        <v/>
      </c>
      <c r="L31" s="22"/>
      <c r="M31" s="35"/>
    </row>
    <row r="32" spans="2:13" ht="15" customHeight="1" x14ac:dyDescent="0.25">
      <c r="E32" s="29">
        <f>'Проміжки часу'!E32</f>
        <v>0.55208333333333359</v>
      </c>
      <c r="F32" s="10" t="str">
        <f ca="1">IFERROR(INDEX(ПланувальникПодій[],MATCH(DATEVALUE(ЗначенняДати)&amp;РозкладНаДень[[#This Row],[Час]],ПідстановкаДатиЙЧасу,0),3),"")</f>
        <v/>
      </c>
      <c r="H32" s="34" t="str">
        <f ca="1">IFERROR(TEXT(DATEVALUE(ЗначенняДати)+6,"d"),"")</f>
        <v>15</v>
      </c>
      <c r="I32" s="46" t="str">
        <f ca="1">IFERROR(INDEX(ПланувальникПодій[],MATCH($H$34&amp;"|"&amp;ROW(A2),ПланувальникПодій[УНІКАЛЬНЕ ЗНАЧЕННЯ (ОБЧИСЛЮВАНЕ)],0),2),"")</f>
        <v/>
      </c>
      <c r="J32" s="31" t="str">
        <f ca="1">IFERROR(INDEX(ПланувальникПодій[],MATCH($H$34&amp;"|"&amp;ROW(A2),ПланувальникПодій[УНІКАЛЬНЕ ЗНАЧЕННЯ (ОБЧИСЛЮВАНЕ)],0),3),"")</f>
        <v/>
      </c>
      <c r="L32" s="27"/>
      <c r="M32" s="35"/>
    </row>
    <row r="33" spans="5:13" ht="15" customHeight="1" x14ac:dyDescent="0.25">
      <c r="E33" s="29">
        <f>'Проміжки часу'!E33</f>
        <v>0.56250000000000022</v>
      </c>
      <c r="F33" s="10" t="str">
        <f ca="1">IFERROR(INDEX(ПланувальникПодій[],MATCH(DATEVALUE(ЗначенняДати)&amp;РозкладНаДень[[#This Row],[Час]],ПідстановкаДатиЙЧасу,0),3),"")</f>
        <v>Зателефонувати до компанії</v>
      </c>
      <c r="H33" s="34"/>
      <c r="I33" s="46" t="str">
        <f ca="1">IFERROR(INDEX(ПланувальникПодій[],MATCH($H$34&amp;"|"&amp;ROW(A3),ПланувальникПодій[УНІКАЛЬНЕ ЗНАЧЕННЯ (ОБЧИСЛЮВАНЕ)],0),2),"")</f>
        <v/>
      </c>
      <c r="J33" s="31" t="str">
        <f ca="1">IFERROR(INDEX(ПланувальникПодій[],MATCH($H$34&amp;"|"&amp;ROW(A3),ПланувальникПодій[УНІКАЛЬНЕ ЗНАЧЕННЯ (ОБЧИСЛЮВАНЕ)],0),3),"")</f>
        <v/>
      </c>
      <c r="L33" s="25"/>
      <c r="M33" s="35"/>
    </row>
    <row r="34" spans="5:13" ht="15" customHeight="1" x14ac:dyDescent="0.25">
      <c r="E34" s="29">
        <f>'Проміжки часу'!E34</f>
        <v>0.57291666666666685</v>
      </c>
      <c r="F34" s="10" t="str">
        <f ca="1">IFERROR(INDEX(ПланувальникПодій[],MATCH(DATEVALUE(ЗначенняДати)&amp;РозкладНаДень[[#This Row],[Час]],ПідстановкаДатиЙЧасу,0),3),"")</f>
        <v/>
      </c>
      <c r="H34" s="3">
        <f ca="1">IFERROR(ЗначенняДати+6,"")</f>
        <v>43723</v>
      </c>
      <c r="I34" s="46" t="str">
        <f ca="1">IFERROR(INDEX(ПланувальникПодій[],MATCH($H$34&amp;"|"&amp;ROW(A4),ПланувальникПодій[УНІКАЛЬНЕ ЗНАЧЕННЯ (ОБЧИСЛЮВАНЕ)],0),2),"")</f>
        <v/>
      </c>
      <c r="J34" s="31" t="str">
        <f ca="1">IFERROR(INDEX(ПланувальникПодій[],MATCH($H$34&amp;"|"&amp;ROW(A4),ПланувальникПодій[УНІКАЛЬНЕ ЗНАЧЕННЯ (ОБЧИСЛЮВАНЕ)],0),3),"")</f>
        <v/>
      </c>
      <c r="L34" s="22"/>
      <c r="M34" s="35"/>
    </row>
    <row r="35" spans="5:13" ht="15" customHeight="1" x14ac:dyDescent="0.25">
      <c r="E35" s="29">
        <f>'Проміжки часу'!E35</f>
        <v>0.58333333333333348</v>
      </c>
      <c r="F35" s="10" t="str">
        <f ca="1">IFERROR(INDEX(ПланувальникПодій[],MATCH(DATEVALUE(ЗначенняДати)&amp;РозкладНаДень[[#This Row],[Час]],ПідстановкаДатиЙЧасу,0),3),"")</f>
        <v/>
      </c>
      <c r="H35" s="2"/>
      <c r="I35" s="48" t="str">
        <f ca="1">IFERROR(INDEX(ПланувальникПодій[],MATCH($H$34&amp;"|"&amp;ROW(A5),ПланувальникПодій[УНІКАЛЬНЕ ЗНАЧЕННЯ (ОБЧИСЛЮВАНЕ)],0),2),"")</f>
        <v/>
      </c>
      <c r="J35" s="32" t="str">
        <f ca="1">IFERROR(INDEX(ПланувальникПодій[],MATCH($H$34&amp;"|"&amp;ROW(A5),ПланувальникПодій[УНІКАЛЬНЕ ЗНАЧЕННЯ (ОБЧИСЛЮВАНЕ)],0),3),"")</f>
        <v/>
      </c>
      <c r="L35" s="27"/>
      <c r="M35" s="35"/>
    </row>
    <row r="36" spans="5:13" x14ac:dyDescent="0.25">
      <c r="E36" s="29">
        <f>'Проміжки часу'!E36</f>
        <v>0.59375000000000011</v>
      </c>
      <c r="F36" t="str">
        <f ca="1">IFERROR(INDEX(ПланувальникПодій[],MATCH(DATEVALUE(ЗначенняДати)&amp;РозкладНаДень[[#This Row],[Час]],ПідстановкаДатиЙЧасу,0),3),"")</f>
        <v/>
      </c>
    </row>
    <row r="37" spans="5:13" x14ac:dyDescent="0.25">
      <c r="E37" s="29">
        <f>'Проміжки часу'!E37</f>
        <v>0.60416666666666674</v>
      </c>
      <c r="F37" t="str">
        <f ca="1">IFERROR(INDEX(ПланувальникПодій[],MATCH(DATEVALUE(ЗначенняДати)&amp;РозкладНаДень[[#This Row],[Час]],ПідстановкаДатиЙЧасу,0),3),"")</f>
        <v/>
      </c>
    </row>
    <row r="38" spans="5:13" x14ac:dyDescent="0.25">
      <c r="E38" s="29">
        <f>'Проміжки часу'!E38</f>
        <v>0.61458333333333337</v>
      </c>
      <c r="F38" t="str">
        <f ca="1">IFERROR(INDEX(ПланувальникПодій[],MATCH(DATEVALUE(ЗначенняДати)&amp;РозкладНаДень[[#This Row],[Час]],ПідстановкаДатиЙЧасу,0),3),"")</f>
        <v/>
      </c>
    </row>
    <row r="39" spans="5:13" x14ac:dyDescent="0.25">
      <c r="E39" s="29">
        <f>'Проміжки часу'!E39</f>
        <v>0.625</v>
      </c>
      <c r="F39" t="str">
        <f ca="1">IFERROR(INDEX(ПланувальникПодій[],MATCH(DATEVALUE(ЗначенняДати)&amp;РозкладНаДень[[#This Row],[Час]],ПідстановкаДатиЙЧасу,0),3),"")</f>
        <v>Перерва</v>
      </c>
    </row>
    <row r="40" spans="5:13" x14ac:dyDescent="0.25">
      <c r="E40" s="29">
        <f>'Проміжки часу'!E40</f>
        <v>0.63541666666666663</v>
      </c>
      <c r="F40" t="str">
        <f ca="1">IFERROR(INDEX(ПланувальникПодій[],MATCH(DATEVALUE(ЗначенняДати)&amp;РозкладНаДень[[#This Row],[Час]],ПідстановкаДатиЙЧасу,0),3),"")</f>
        <v/>
      </c>
    </row>
    <row r="41" spans="5:13" x14ac:dyDescent="0.25">
      <c r="E41" s="29">
        <f>'Проміжки часу'!E41</f>
        <v>0.64583333333333326</v>
      </c>
      <c r="F41" t="str">
        <f ca="1">IFERROR(INDEX(ПланувальникПодій[],MATCH(DATEVALUE(ЗначенняДати)&amp;РозкладНаДень[[#This Row],[Час]],ПідстановкаДатиЙЧасу,0),3),"")</f>
        <v/>
      </c>
    </row>
    <row r="42" spans="5:13" x14ac:dyDescent="0.25">
      <c r="E42" s="29">
        <f>'Проміжки часу'!E42</f>
        <v>0.65624999999999989</v>
      </c>
      <c r="F42" t="str">
        <f ca="1">IFERROR(INDEX(ПланувальникПодій[],MATCH(DATEVALUE(ЗначенняДати)&amp;РозкладНаДень[[#This Row],[Час]],ПідстановкаДатиЙЧасу,0),3),"")</f>
        <v/>
      </c>
    </row>
    <row r="43" spans="5:13" x14ac:dyDescent="0.25">
      <c r="E43" s="29">
        <f>'Проміжки часу'!E43</f>
        <v>0.66666666666666652</v>
      </c>
      <c r="F43" t="str">
        <f ca="1">IFERROR(INDEX(ПланувальникПодій[],MATCH(DATEVALUE(ЗначенняДати)&amp;РозкладНаДень[[#This Row],[Час]],ПідстановкаДатиЙЧасу,0),3),"")</f>
        <v/>
      </c>
    </row>
    <row r="44" spans="5:13" x14ac:dyDescent="0.25">
      <c r="E44" s="29">
        <f>'Проміжки часу'!E44</f>
        <v>0.67708333333333315</v>
      </c>
      <c r="F44" t="str">
        <f ca="1">IFERROR(INDEX(ПланувальникПодій[],MATCH(DATEVALUE(ЗначенняДати)&amp;РозкладНаДень[[#This Row],[Час]],ПідстановкаДатиЙЧасу,0),3),"")</f>
        <v/>
      </c>
    </row>
    <row r="45" spans="5:13" x14ac:dyDescent="0.25">
      <c r="E45" s="29">
        <f>'Проміжки часу'!E45</f>
        <v>0.68749999999999978</v>
      </c>
      <c r="F45" t="str">
        <f ca="1">IFERROR(INDEX(ПланувальникПодій[],MATCH(DATEVALUE(ЗначенняДати)&amp;РозкладНаДень[[#This Row],[Час]],ПідстановкаДатиЙЧасу,0),3),"")</f>
        <v/>
      </c>
    </row>
    <row r="46" spans="5:13" x14ac:dyDescent="0.25">
      <c r="E46" s="29">
        <f>'Проміжки часу'!E46</f>
        <v>0.69791666666666641</v>
      </c>
      <c r="F46" t="str">
        <f ca="1">IFERROR(INDEX(ПланувальникПодій[],MATCH(DATEVALUE(ЗначенняДати)&amp;РозкладНаДень[[#This Row],[Час]],ПідстановкаДатиЙЧасу,0),3),"")</f>
        <v/>
      </c>
    </row>
    <row r="47" spans="5:13" x14ac:dyDescent="0.25">
      <c r="E47" s="29">
        <f>'Проміжки часу'!E47</f>
        <v>0.70833333333333304</v>
      </c>
      <c r="F47" t="str">
        <f ca="1">IFERROR(INDEX(ПланувальникПодій[],MATCH(DATEVALUE(ЗначенняДати)&amp;РозкладНаДень[[#This Row],[Час]],ПідстановкаДатиЙЧасу,0),3),"")</f>
        <v>Дорога додому</v>
      </c>
    </row>
    <row r="48" spans="5:13" x14ac:dyDescent="0.25">
      <c r="E48" s="29">
        <f>'Проміжки часу'!E48</f>
        <v>0.71874999999999967</v>
      </c>
      <c r="F48" t="str">
        <f ca="1">IFERROR(INDEX(ПланувальникПодій[],MATCH(DATEVALUE(ЗначенняДати)&amp;РозкладНаДень[[#This Row],[Час]],ПідстановкаДатиЙЧасу,0),3),"")</f>
        <v/>
      </c>
    </row>
    <row r="49" spans="5:6" x14ac:dyDescent="0.25">
      <c r="E49" s="29">
        <f>'Проміжки часу'!E49</f>
        <v>0.7291666666666663</v>
      </c>
      <c r="F49" t="str">
        <f ca="1">IFERROR(INDEX(ПланувальникПодій[],MATCH(DATEVALUE(ЗначенняДати)&amp;РозкладНаДень[[#This Row],[Час]],ПідстановкаДатиЙЧасу,0),3),"")</f>
        <v/>
      </c>
    </row>
    <row r="50" spans="5:6" x14ac:dyDescent="0.25">
      <c r="E50" s="29">
        <f>'Проміжки часу'!E50</f>
        <v>0.73958333333333293</v>
      </c>
      <c r="F50" t="str">
        <f ca="1">IFERROR(INDEX(ПланувальникПодій[],MATCH(DATEVALUE(ЗначенняДати)&amp;РозкладНаДень[[#This Row],[Час]],ПідстановкаДатиЙЧасу,0),3),"")</f>
        <v/>
      </c>
    </row>
    <row r="51" spans="5:6" x14ac:dyDescent="0.25">
      <c r="E51" s="29">
        <f>'Проміжки часу'!E51</f>
        <v>0.74999999999999956</v>
      </c>
      <c r="F51" t="str">
        <f ca="1">IFERROR(INDEX(ПланувальникПодій[],MATCH(DATEVALUE(ЗначенняДати)&amp;РозкладНаДень[[#This Row],[Час]],ПідстановкаДатиЙЧасу,0),3),"")</f>
        <v>Тренування з футболу</v>
      </c>
    </row>
    <row r="52" spans="5:6" x14ac:dyDescent="0.25">
      <c r="E52" s="29">
        <f>'Проміжки часу'!E52</f>
        <v>0.76041666666666619</v>
      </c>
      <c r="F52" t="str">
        <f ca="1">IFERROR(INDEX(ПланувальникПодій[],MATCH(DATEVALUE(ЗначенняДати)&amp;РозкладНаДень[[#This Row],[Час]],ПідстановкаДатиЙЧасу,0),3),"")</f>
        <v/>
      </c>
    </row>
    <row r="53" spans="5:6" x14ac:dyDescent="0.25">
      <c r="E53" s="29">
        <f>'Проміжки часу'!E53</f>
        <v>0.77083333333333282</v>
      </c>
      <c r="F53" t="str">
        <f ca="1">IFERROR(INDEX(ПланувальникПодій[],MATCH(DATEVALUE(ЗначенняДати)&amp;РозкладНаДень[[#This Row],[Час]],ПідстановкаДатиЙЧасу,0),3),"")</f>
        <v/>
      </c>
    </row>
    <row r="54" spans="5:6" x14ac:dyDescent="0.25">
      <c r="E54" s="29">
        <f>'Проміжки часу'!E54</f>
        <v>0.78124999999999944</v>
      </c>
      <c r="F54" t="str">
        <f ca="1">IFERROR(INDEX(ПланувальникПодій[],MATCH(DATEVALUE(ЗначенняДати)&amp;РозкладНаДень[[#This Row],[Час]],ПідстановкаДатиЙЧасу,0),3),"")</f>
        <v/>
      </c>
    </row>
    <row r="55" spans="5:6" x14ac:dyDescent="0.25">
      <c r="E55" s="29">
        <f>'Проміжки часу'!E55</f>
        <v>0.79166666666666607</v>
      </c>
      <c r="F55" t="str">
        <f ca="1">IFERROR(INDEX(ПланувальникПодій[],MATCH(DATEVALUE(ЗначенняДати)&amp;РозкладНаДень[[#This Row],[Час]],ПідстановкаДатиЙЧасу,0),3),"")</f>
        <v/>
      </c>
    </row>
    <row r="56" spans="5:6" x14ac:dyDescent="0.25">
      <c r="E56" s="29">
        <f>'Проміжки часу'!E56</f>
        <v>0.8020833333333327</v>
      </c>
      <c r="F56" t="str">
        <f ca="1">IFERROR(INDEX(ПланувальникПодій[],MATCH(DATEVALUE(ЗначенняДати)&amp;РозкладНаДень[[#This Row],[Час]],ПідстановкаДатиЙЧасу,0),3),"")</f>
        <v/>
      </c>
    </row>
    <row r="57" spans="5:6" x14ac:dyDescent="0.25">
      <c r="E57" s="29">
        <f>'Проміжки часу'!E57</f>
        <v>0.81249999999999933</v>
      </c>
      <c r="F57" t="str">
        <f ca="1">IFERROR(INDEX(ПланувальникПодій[],MATCH(DATEVALUE(ЗначенняДати)&amp;РозкладНаДень[[#This Row],[Час]],ПідстановкаДатиЙЧасу,0),3),"")</f>
        <v/>
      </c>
    </row>
    <row r="58" spans="5:6" x14ac:dyDescent="0.25">
      <c r="E58" s="29">
        <f>'Проміжки часу'!E58</f>
        <v>0.82291666666666596</v>
      </c>
      <c r="F58" t="str">
        <f ca="1">IFERROR(INDEX(ПланувальникПодій[],MATCH(DATEVALUE(ЗначенняДати)&amp;РозкладНаДень[[#This Row],[Час]],ПідстановкаДатиЙЧасу,0),3),"")</f>
        <v/>
      </c>
    </row>
    <row r="59" spans="5:6" x14ac:dyDescent="0.25">
      <c r="E59" s="29">
        <f>'Проміжки часу'!E59</f>
        <v>0.83333333333333259</v>
      </c>
      <c r="F59" t="str">
        <f ca="1">IFERROR(INDEX(ПланувальникПодій[],MATCH(DATEVALUE(ЗначенняДати)&amp;РозкладНаДень[[#This Row],[Час]],ПідстановкаДатиЙЧасу,0),3),"")</f>
        <v/>
      </c>
    </row>
    <row r="60" spans="5:6" x14ac:dyDescent="0.25">
      <c r="E60" s="29">
        <f>'Проміжки часу'!E60</f>
        <v>0.84374999999999922</v>
      </c>
      <c r="F60" t="str">
        <f ca="1">IFERROR(INDEX(ПланувальникПодій[],MATCH(DATEVALUE(ЗначенняДати)&amp;РозкладНаДень[[#This Row],[Час]],ПідстановкаДатиЙЧасу,0),3),"")</f>
        <v/>
      </c>
    </row>
    <row r="61" spans="5:6" x14ac:dyDescent="0.25">
      <c r="E61" s="29">
        <f>'Проміжки часу'!E61</f>
        <v>0.85416666666666585</v>
      </c>
      <c r="F61" t="str">
        <f ca="1">IFERROR(INDEX(ПланувальникПодій[],MATCH(DATEVALUE(ЗначенняДати)&amp;РозкладНаДень[[#This Row],[Час]],ПідстановкаДатиЙЧасу,0),3),"")</f>
        <v/>
      </c>
    </row>
    <row r="62" spans="5:6" x14ac:dyDescent="0.25">
      <c r="E62" s="29">
        <f>'Проміжки часу'!E62</f>
        <v>0.86458333333333248</v>
      </c>
      <c r="F62" t="str">
        <f ca="1">IFERROR(INDEX(ПланувальникПодій[],MATCH(DATEVALUE(ЗначенняДати)&amp;РозкладНаДень[[#This Row],[Час]],ПідстановкаДатиЙЧасу,0),3),"")</f>
        <v/>
      </c>
    </row>
    <row r="63" spans="5:6" x14ac:dyDescent="0.25">
      <c r="E63" s="29">
        <f>'Проміжки часу'!E63</f>
        <v>0.87499999999999911</v>
      </c>
      <c r="F63" t="str">
        <f ca="1">IFERROR(INDEX(ПланувальникПодій[],MATCH(DATEVALUE(ЗначенняДати)&amp;РозкладНаДень[[#This Row],[Час]],ПідстановкаДатиЙЧасу,0),3),"")</f>
        <v/>
      </c>
    </row>
    <row r="64" spans="5:6" x14ac:dyDescent="0.25">
      <c r="E64" s="29" t="str">
        <f>'Проміжки часу'!E64</f>
        <v/>
      </c>
      <c r="F64" t="str">
        <f ca="1">IFERROR(INDEX(ПланувальникПодій[],MATCH(DATEVALUE(ЗначенняДати)&amp;РозкладНаДень[[#This Row],[Час]],ПідстановкаДатиЙЧасу,0),3),"")</f>
        <v/>
      </c>
    </row>
    <row r="65" spans="5:6" x14ac:dyDescent="0.25">
      <c r="E65" s="29" t="str">
        <f>'Проміжки часу'!E65</f>
        <v/>
      </c>
      <c r="F65" t="str">
        <f ca="1">IFERROR(INDEX(ПланувальникПодій[],MATCH(DATEVALUE(ЗначенняДати)&amp;РозкладНаДень[[#This Row],[Час]],ПідстановкаДатиЙЧасу,0),3),"")</f>
        <v/>
      </c>
    </row>
    <row r="66" spans="5:6" x14ac:dyDescent="0.25">
      <c r="E66" s="29" t="str">
        <f>'Проміжки часу'!E66</f>
        <v/>
      </c>
      <c r="F66" t="str">
        <f ca="1">IFERROR(INDEX(ПланувальникПодій[],MATCH(DATEVALUE(ЗначенняДати)&amp;РозкладНаДень[[#This Row],[Час]],ПідстановкаДатиЙЧасу,0),3),"")</f>
        <v/>
      </c>
    </row>
    <row r="67" spans="5:6" x14ac:dyDescent="0.25">
      <c r="E67" s="29" t="str">
        <f>'Проміжки часу'!E67</f>
        <v/>
      </c>
      <c r="F67" t="str">
        <f ca="1">IFERROR(INDEX(ПланувальникПодій[],MATCH(DATEVALUE(ЗначенняДати)&amp;РозкладНаДень[[#This Row],[Час]],ПідстановкаДатиЙЧасу,0),3),"")</f>
        <v/>
      </c>
    </row>
    <row r="68" spans="5:6" x14ac:dyDescent="0.25">
      <c r="E68" s="29" t="str">
        <f>'Проміжки часу'!E68</f>
        <v/>
      </c>
      <c r="F68" t="str">
        <f ca="1">IFERROR(INDEX(ПланувальникПодій[],MATCH(DATEVALUE(ЗначенняДати)&amp;РозкладНаДень[[#This Row],[Час]],ПідстановкаДатиЙЧасу,0),3),"")</f>
        <v/>
      </c>
    </row>
    <row r="69" spans="5:6" x14ac:dyDescent="0.25">
      <c r="E69" s="29" t="str">
        <f>'Проміжки часу'!E69</f>
        <v/>
      </c>
      <c r="F69" t="str">
        <f ca="1">IFERROR(INDEX(ПланувальникПодій[],MATCH(DATEVALUE(ЗначенняДати)&amp;РозкладНаДень[[#This Row],[Час]],ПідстановкаДатиЙЧасу,0),3),"")</f>
        <v/>
      </c>
    </row>
    <row r="70" spans="5:6" x14ac:dyDescent="0.25">
      <c r="E70" s="29" t="str">
        <f>'Проміжки часу'!E70</f>
        <v/>
      </c>
      <c r="F70" t="str">
        <f ca="1">IFERROR(INDEX(ПланувальникПодій[],MATCH(DATEVALUE(ЗначенняДати)&amp;РозкладНаДень[[#This Row],[Час]],ПідстановкаДатиЙЧасу,0),3),"")</f>
        <v/>
      </c>
    </row>
    <row r="71" spans="5:6" x14ac:dyDescent="0.25">
      <c r="E71" s="29" t="str">
        <f>'Проміжки часу'!E71</f>
        <v/>
      </c>
      <c r="F71" t="str">
        <f ca="1">IFERROR(INDEX(ПланувальникПодій[],MATCH(DATEVALUE(ЗначенняДати)&amp;РозкладНаДень[[#This Row],[Час]],ПідстановкаДатиЙЧасу,0),3),"")</f>
        <v/>
      </c>
    </row>
    <row r="72" spans="5:6" x14ac:dyDescent="0.25">
      <c r="E72" s="29" t="str">
        <f>'Проміжки часу'!E72</f>
        <v/>
      </c>
      <c r="F72" t="str">
        <f ca="1">IFERROR(INDEX(ПланувальникПодій[],MATCH(DATEVALUE(ЗначенняДати)&amp;РозкладНаДень[[#This Row],[Час]],ПідстановкаДатиЙЧасу,0),3),"")</f>
        <v/>
      </c>
    </row>
    <row r="73" spans="5:6" x14ac:dyDescent="0.25">
      <c r="E73" s="29" t="str">
        <f>'Проміжки часу'!E73</f>
        <v/>
      </c>
      <c r="F73" t="str">
        <f ca="1">IFERROR(INDEX(ПланувальникПодій[],MATCH(DATEVALUE(ЗначенняДати)&amp;РозкладНаДень[[#This Row],[Час]],ПідстановкаДатиЙЧасу,0),3),"")</f>
        <v/>
      </c>
    </row>
    <row r="74" spans="5:6" x14ac:dyDescent="0.25">
      <c r="E74" s="29" t="str">
        <f>'Проміжки часу'!E74</f>
        <v/>
      </c>
      <c r="F74" t="str">
        <f ca="1">IFERROR(INDEX(ПланувальникПодій[],MATCH(DATEVALUE(ЗначенняДати)&amp;РозкладНаДень[[#This Row],[Час]],ПідстановкаДатиЙЧасу,0),3),"")</f>
        <v/>
      </c>
    </row>
    <row r="75" spans="5:6" x14ac:dyDescent="0.25">
      <c r="E75" s="29" t="str">
        <f>'Проміжки часу'!E75</f>
        <v/>
      </c>
      <c r="F75" t="str">
        <f ca="1">IFERROR(INDEX(ПланувальникПодій[],MATCH(DATEVALUE(ЗначенняДати)&amp;РозкладНаДень[[#This Row],[Час]],ПідстановкаДатиЙЧасу,0),3),"")</f>
        <v/>
      </c>
    </row>
  </sheetData>
  <mergeCells count="22"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  <mergeCell ref="H27:H28"/>
    <mergeCell ref="M12:M14"/>
    <mergeCell ref="M33:M35"/>
    <mergeCell ref="M9:M11"/>
    <mergeCell ref="M15:M17"/>
    <mergeCell ref="M21:M23"/>
  </mergeCells>
  <conditionalFormatting sqref="E3:F75">
    <cfRule type="expression" dxfId="6" priority="1">
      <formula>$E3&gt;ЧасЗавершення</formula>
    </cfRule>
    <cfRule type="expression" dxfId="5" priority="2">
      <formula>$E3=ЧасЗавершення</formula>
    </cfRule>
    <cfRule type="expression" dxfId="4" priority="3">
      <formula>LOWER(TRIM($F3))=ОсобливіПодіїВРозкладі</formula>
    </cfRule>
  </conditionalFormatting>
  <dataValidations count="23">
    <dataValidation allowBlank="1" showInputMessage="1" showErrorMessage="1" prompt="Введіть у цій клітинці рік" sqref="C13" xr:uid="{00000000-0002-0000-0000-000000000000}"/>
    <dataValidation type="list" errorStyle="warning" allowBlank="1" showInputMessage="1" showErrorMessage="1" error="Виберіть місяць із записів у списку. Натисніть кнопку &quot;Скасувати&quot;, а потім клавіші ALT + стрілка вниз, щоб вибрати потрібний варіант із розкривного списку" prompt="Виберіть місяць із розкривного списку. Натисніть клавіші Alt + стрілка вниз, а потім – Enter, щоб вибрати місяць" sqref="C15" xr:uid="{00000000-0002-0000-0000-000001000000}">
      <formula1>"Січень, Лютий, Березень, Квітень, Травень, Червень, Липень, Серпень, Вересень, Жовтень, Листопад, Грудень"</formula1>
    </dataValidation>
    <dataValidation type="whole" errorStyle="warning" allowBlank="1" showInputMessage="1" showErrorMessage="1" error="Введіть значення дня в діапазоні від 1 до 31" prompt="Введіть у цій клітинці день" sqref="C17" xr:uid="{00000000-0002-0000-0000-000002000000}">
      <formula1>1</formula1>
      <formula2>31</formula2>
    </dataValidation>
    <dataValidation allowBlank="1" showInputMessage="1" showErrorMessage="1" prompt="Дату в цій клітинці визначено автоматично. Події в цьому стовпці заповнено автоматично на основі аркуша &quot;Планувальник подій&quot;. Якщо дату не вказано, за замовчуванням відображається сьогоднішня" sqref="F2" xr:uid="{00000000-0002-0000-0000-000003000000}"/>
    <dataValidation allowBlank="1" showInputMessage="1" showErrorMessage="1" prompt="Введіть у цьому стовпці нотатки або список справ" sqref="M2" xr:uid="{00000000-0002-0000-0000-000004000000}"/>
    <dataValidation allowBlank="1" showInputMessage="1" showErrorMessage="1" prompt="День, що оновлюється автоматично відповідно до значення, указаного в клітинці C17. Якщо клітинка C17 пуста, за замовчуванням відображається сьогоднішній день." sqref="B2:C6" xr:uid="{00000000-0002-0000-0000-000005000000}"/>
    <dataValidation allowBlank="1" showInputMessage="1" showErrorMessage="1" prompt="День, визначений автоматично на основі дат, введених у клітинках C13:C17" sqref="B7:C9" xr:uid="{00000000-0002-0000-0000-000006000000}"/>
    <dataValidation allowBlank="1" showInputMessage="1" showErrorMessage="1" prompt="Посилання для переходу на аркуш &quot;Проміжки часу&quot;, щоб змінити час" sqref="B21" xr:uid="{00000000-0002-0000-0000-000007000000}"/>
    <dataValidation allowBlank="1" showInputMessage="1" showErrorMessage="1" prompt="Посилання для переходу на аркуш &quot;Планувальник подій&quot;, щоб додати подію" sqref="B23" xr:uid="{00000000-0002-0000-0000-000008000000}"/>
    <dataValidation allowBlank="1" showInputMessage="1" showErrorMessage="1" prompt="На цьому аркуші переглядайте розклад на день і тиждень, а також додавайте нотатки. Додавайте події на будь-яку дату на аркуші &quot;Планувальник подій&quot;. Змінюйте час і проміжки в розкладі на аркуші &quot;Проміжки часу&quot;" sqref="A1" xr:uid="{00000000-0002-0000-0000-000009000000}"/>
    <dataValidation allowBlank="1" showInputMessage="1" showErrorMessage="1" prompt="Введіть дію або елемент, який потрібно виділити в розкладі" sqref="B26:C26" xr:uid="{00000000-0002-0000-0000-00000A000000}"/>
    <dataValidation allowBlank="1" showInputMessage="1" showErrorMessage="1" prompt="Розклад, що оновлюється автоматично відповідно до визначень у таблиці часу на аркуші &quot;Проміжки часу&quot;. У цій клітинці міститься зображення годинника" sqref="E2" xr:uid="{00000000-0002-0000-0000-00000B000000}"/>
    <dataValidation allowBlank="1" showInputMessage="1" showErrorMessage="1" prompt="У стовпці I вказано час, що оновлюється автоматично відповідно до значень у планувальнику подій" sqref="I2" xr:uid="{00000000-0002-0000-0000-00000C000000}"/>
    <dataValidation allowBlank="1" showInputMessage="1" showErrorMessage="1" prompt="Подання тижня, що оновлюється автоматично, з датою та днем тижня в стовпці H, часом і відомостями про подію в стовпцях I і J нижче. У цій клітинці містяться зображення камери та назва цього подання тижня" sqref="H2" xr:uid="{00000000-0002-0000-0000-00000D000000}"/>
    <dataValidation allowBlank="1" showInputMessage="1" showErrorMessage="1" prompt="У стовпці J містяться відомості про подію, що оновлюються автоматично відповідно до значень у планувальнику подій" sqref="J2" xr:uid="{00000000-0002-0000-0000-00000E000000}"/>
    <dataValidation allowBlank="1" showInputMessage="1" showErrorMessage="1" prompt="Нижче введіть дату: рік у клітинці C13, місяць у клітинці C15 і день у клітинці C17" sqref="B11:C11" xr:uid="{00000000-0002-0000-0000-00000F000000}"/>
    <dataValidation allowBlank="1" showInputMessage="1" showErrorMessage="1" prompt="Щоб змінити проміжок часу або додати подію, виберіть відповідну клітинку нижче. " sqref="B19:C19" xr:uid="{00000000-0002-0000-0000-000010000000}"/>
    <dataValidation allowBlank="1" showInputMessage="1" showErrorMessage="1" prompt="Нижче введіть дію або елемент, який потрібно виділити в розкладі." sqref="B25" xr:uid="{00000000-0002-0000-0000-000011000000}"/>
    <dataValidation allowBlank="1" showInputMessage="1" showErrorMessage="1" prompt="У цій клітинці міститься заголовок аркуша. Щоб переглянути розклад на день, введіть дату в клітинках C13:C17. Щоб перейти до планувальника подій, виберіть клітинку B23. Щоб перейти до змінення часу та проміжків, виберіть клітинку B21" sqref="B1" xr:uid="{00000000-0002-0000-0000-000012000000}"/>
    <dataValidation allowBlank="1" showInputMessage="1" showErrorMessage="1" prompt="У цьому стовпці містяться прапорці для позначення завершених завдань. Кожен елемент у списку &quot;Нотатки або список справ&quot; має прапорець у другому рядку. Наприклад, нотатка в клітинках M3:M5 має прапорець у клітинці L4" sqref="L2" xr:uid="{00000000-0002-0000-0000-000013000000}"/>
    <dataValidation allowBlank="1" showInputMessage="1" showErrorMessage="1" prompt="Вкажіть рік у клітинці праворуч" sqref="B13" xr:uid="{00000000-0002-0000-0000-000014000000}"/>
    <dataValidation allowBlank="1" showInputMessage="1" showErrorMessage="1" prompt="Виберіть місяць у клітинці праворуч" sqref="B15" xr:uid="{00000000-0002-0000-0000-000015000000}"/>
    <dataValidation allowBlank="1" showInputMessage="1" showErrorMessage="1" prompt="Вкажіть день у клітинці праворуч" sqref="B17" xr:uid="{00000000-0002-0000-0000-000016000000}"/>
  </dataValidations>
  <hyperlinks>
    <hyperlink ref="B21" location="'Проміжки часу'!A1" tooltip="Клацніть, щоб відредагувати проміжки часу" display="Select to edit time intervals" xr:uid="{00000000-0004-0000-0000-000000000000}"/>
    <hyperlink ref="B23" location="'Планувальник подій'!A1" tooltip="Клацніть, щоб додати нову подію" display="Select to add a new event" xr:uid="{00000000-0004-0000-00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9:J9 I15 I3:J3 I21 I35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5" x14ac:dyDescent="0.25"/>
  <cols>
    <col min="1" max="1" width="2.7109375" customWidth="1"/>
    <col min="2" max="3" width="18.7109375" customWidth="1"/>
    <col min="4" max="4" width="2.7109375" customWidth="1"/>
    <col min="5" max="5" width="23.5703125" customWidth="1"/>
    <col min="6" max="6" width="20" customWidth="1"/>
    <col min="7" max="7" width="50" customWidth="1"/>
    <col min="8" max="8" width="26.5703125" hidden="1" customWidth="1"/>
    <col min="9" max="9" width="2.7109375" customWidth="1"/>
    <col min="10" max="10" width="9.140625" customWidth="1"/>
  </cols>
  <sheetData>
    <row r="1" spans="2:8" s="8" customFormat="1" ht="39.950000000000003" customHeight="1" x14ac:dyDescent="0.25">
      <c r="B1" s="15" t="s">
        <v>15</v>
      </c>
      <c r="C1"/>
      <c r="E1" s="9"/>
      <c r="F1" s="15"/>
    </row>
    <row r="2" spans="2:8" s="8" customFormat="1" ht="27.95" customHeight="1" x14ac:dyDescent="0.25">
      <c r="B2" s="42">
        <f ca="1">DAY(ЗначенняДати)</f>
        <v>9</v>
      </c>
      <c r="C2" s="42"/>
      <c r="E2" s="23" t="s">
        <v>17</v>
      </c>
      <c r="F2" s="23" t="s">
        <v>18</v>
      </c>
      <c r="G2" s="23" t="s">
        <v>19</v>
      </c>
      <c r="H2" s="6" t="s">
        <v>30</v>
      </c>
    </row>
    <row r="3" spans="2:8" s="8" customFormat="1" ht="15" customHeight="1" x14ac:dyDescent="0.25">
      <c r="B3" s="42"/>
      <c r="C3" s="42"/>
      <c r="E3" s="17">
        <f ca="1">TODAY()</f>
        <v>43717</v>
      </c>
      <c r="F3" s="16">
        <v>0.25</v>
      </c>
      <c r="G3" s="18" t="s">
        <v>20</v>
      </c>
      <c r="H3" s="7" t="str">
        <f ca="1">ПланувальникПодій[[#This Row],[ДАТА]]&amp;"|"&amp;COUNTIF($E$3:E3,E3)</f>
        <v>43717|1</v>
      </c>
    </row>
    <row r="4" spans="2:8" s="8" customFormat="1" ht="15" customHeight="1" x14ac:dyDescent="0.25">
      <c r="B4" s="42"/>
      <c r="C4" s="42"/>
      <c r="E4" s="17">
        <f t="shared" ref="E4:E13" ca="1" si="0">TODAY()</f>
        <v>43717</v>
      </c>
      <c r="F4" s="16">
        <v>0.27083333333333331</v>
      </c>
      <c r="G4" s="18" t="s">
        <v>21</v>
      </c>
      <c r="H4" s="7" t="str">
        <f ca="1">ПланувальникПодій[[#This Row],[ДАТА]]&amp;"|"&amp;COUNTIF($E$3:E4,E4)</f>
        <v>43717|2</v>
      </c>
    </row>
    <row r="5" spans="2:8" s="8" customFormat="1" ht="15" customHeight="1" x14ac:dyDescent="0.25">
      <c r="B5" s="42"/>
      <c r="C5" s="42"/>
      <c r="E5" s="17">
        <f t="shared" ca="1" si="0"/>
        <v>43717</v>
      </c>
      <c r="F5" s="16">
        <v>0.3125</v>
      </c>
      <c r="G5" s="18" t="s">
        <v>22</v>
      </c>
      <c r="H5" s="7" t="str">
        <f ca="1">ПланувальникПодій[[#This Row],[ДАТА]]&amp;"|"&amp;COUNTIF($E$3:E5,E5)</f>
        <v>43717|3</v>
      </c>
    </row>
    <row r="6" spans="2:8" s="8" customFormat="1" ht="15" customHeight="1" x14ac:dyDescent="0.25">
      <c r="B6" s="41" t="str">
        <f ca="1">TEXT(ЗначенняДати,"dddd")</f>
        <v>понеділок</v>
      </c>
      <c r="C6" s="41"/>
      <c r="E6" s="17">
        <f t="shared" ca="1" si="0"/>
        <v>43717</v>
      </c>
      <c r="F6" s="16">
        <v>0.33333333333333298</v>
      </c>
      <c r="G6" s="18" t="s">
        <v>23</v>
      </c>
      <c r="H6" s="7" t="str">
        <f ca="1">ПланувальникПодій[[#This Row],[ДАТА]]&amp;"|"&amp;COUNTIF($E$3:E6,E6)</f>
        <v>43717|4</v>
      </c>
    </row>
    <row r="7" spans="2:8" s="8" customFormat="1" ht="15" customHeight="1" x14ac:dyDescent="0.25">
      <c r="B7" s="41"/>
      <c r="C7" s="41"/>
      <c r="E7" s="17">
        <f t="shared" ca="1" si="0"/>
        <v>43717</v>
      </c>
      <c r="F7" s="16">
        <v>0.41666666666666669</v>
      </c>
      <c r="G7" s="18" t="s">
        <v>9</v>
      </c>
      <c r="H7" s="7" t="str">
        <f ca="1">ПланувальникПодій[[#This Row],[ДАТА]]&amp;"|"&amp;COUNTIF($E$3:E7,E7)</f>
        <v>43717|5</v>
      </c>
    </row>
    <row r="8" spans="2:8" s="8" customFormat="1" ht="15.75" customHeight="1" thickBot="1" x14ac:dyDescent="0.3">
      <c r="B8" s="40" t="str">
        <f ca="1">ЗначенняДати</f>
        <v>9 ВЕРЕСЕНЬ 2019</v>
      </c>
      <c r="C8" s="40"/>
      <c r="E8" s="17">
        <f t="shared" ca="1" si="0"/>
        <v>43717</v>
      </c>
      <c r="F8" s="16">
        <v>0.5</v>
      </c>
      <c r="G8" s="18" t="s">
        <v>24</v>
      </c>
      <c r="H8" s="7" t="str">
        <f ca="1">ПланувальникПодій[[#This Row],[ДАТА]]&amp;"|"&amp;COUNTIF($E$3:E8,E8)</f>
        <v>43717|6</v>
      </c>
    </row>
    <row r="9" spans="2:8" s="8" customFormat="1" ht="15" customHeight="1" thickTop="1" x14ac:dyDescent="0.25">
      <c r="B9" s="19"/>
      <c r="C9" s="19"/>
      <c r="E9" s="17">
        <f t="shared" ca="1" si="0"/>
        <v>43717</v>
      </c>
      <c r="F9" s="16">
        <v>0.54166666666666596</v>
      </c>
      <c r="G9" s="18" t="s">
        <v>25</v>
      </c>
      <c r="H9" s="7" t="str">
        <f ca="1">ПланувальникПодій[[#This Row],[ДАТА]]&amp;"|"&amp;COUNTIF($E$3:E9,E9)</f>
        <v>43717|7</v>
      </c>
    </row>
    <row r="10" spans="2:8" s="8" customFormat="1" ht="15" customHeight="1" x14ac:dyDescent="0.25">
      <c r="B10" s="49" t="s">
        <v>6</v>
      </c>
      <c r="C10" s="19"/>
      <c r="E10" s="17">
        <f t="shared" ca="1" si="0"/>
        <v>43717</v>
      </c>
      <c r="F10" s="16">
        <v>0.5625</v>
      </c>
      <c r="G10" s="18" t="s">
        <v>26</v>
      </c>
      <c r="H10" s="7" t="str">
        <f ca="1">ПланувальникПодій[[#This Row],[ДАТА]]&amp;"|"&amp;COUNTIF($E$3:E10,E10)</f>
        <v>43717|8</v>
      </c>
    </row>
    <row r="11" spans="2:8" s="8" customFormat="1" ht="15" customHeight="1" x14ac:dyDescent="0.25">
      <c r="B11" s="19"/>
      <c r="C11" s="19"/>
      <c r="E11" s="17">
        <f t="shared" ca="1" si="0"/>
        <v>43717</v>
      </c>
      <c r="F11" s="16">
        <v>0.625</v>
      </c>
      <c r="G11" s="18" t="s">
        <v>9</v>
      </c>
      <c r="H11" s="7" t="str">
        <f ca="1">ПланувальникПодій[[#This Row],[ДАТА]]&amp;"|"&amp;COUNTIF($E$3:E11,E11)</f>
        <v>43717|9</v>
      </c>
    </row>
    <row r="12" spans="2:8" s="8" customFormat="1" ht="15" customHeight="1" x14ac:dyDescent="0.25">
      <c r="B12" s="49" t="s">
        <v>16</v>
      </c>
      <c r="C12" s="19"/>
      <c r="E12" s="17">
        <f t="shared" ca="1" si="0"/>
        <v>43717</v>
      </c>
      <c r="F12" s="16">
        <v>0.70833333333333304</v>
      </c>
      <c r="G12" s="18" t="s">
        <v>27</v>
      </c>
      <c r="H12" s="7" t="str">
        <f ca="1">ПланувальникПодій[[#This Row],[ДАТА]]&amp;"|"&amp;COUNTIF($E$3:E12,E12)</f>
        <v>43717|10</v>
      </c>
    </row>
    <row r="13" spans="2:8" s="8" customFormat="1" ht="15.75" x14ac:dyDescent="0.25">
      <c r="B13" s="19"/>
      <c r="C13" s="19"/>
      <c r="E13" s="17">
        <f t="shared" ca="1" si="0"/>
        <v>43717</v>
      </c>
      <c r="F13" s="16">
        <v>0.75</v>
      </c>
      <c r="G13" s="18" t="s">
        <v>28</v>
      </c>
      <c r="H13" s="7" t="str">
        <f ca="1">ПланувальникПодій[[#This Row],[ДАТА]]&amp;"|"&amp;COUNTIF($E$3:E13,E13)</f>
        <v>43717|11</v>
      </c>
    </row>
    <row r="14" spans="2:8" s="8" customFormat="1" x14ac:dyDescent="0.25">
      <c r="B14"/>
      <c r="C14"/>
      <c r="E14" s="17">
        <f ca="1">TODAY()+1</f>
        <v>43718</v>
      </c>
      <c r="F14" s="16">
        <v>0.27083333333333331</v>
      </c>
      <c r="G14" s="18" t="s">
        <v>29</v>
      </c>
      <c r="H14" s="7" t="str">
        <f ca="1">ПланувальникПодій[[#This Row],[ДАТА]]&amp;"|"&amp;COUNTIF($E$3:E14,E14)</f>
        <v>43718|1</v>
      </c>
    </row>
    <row r="15" spans="2:8" s="8" customFormat="1" x14ac:dyDescent="0.25">
      <c r="B15"/>
      <c r="C15"/>
      <c r="E15" s="17">
        <f ca="1">TODAY()+1</f>
        <v>43718</v>
      </c>
      <c r="F15" s="16">
        <v>0.3125</v>
      </c>
      <c r="G15" s="18" t="s">
        <v>22</v>
      </c>
      <c r="H15" s="7" t="str">
        <f ca="1">ПланувальникПодій[[#This Row],[ДАТА]]&amp;"|"&amp;COUNTIF($E$3:E15,E15)</f>
        <v>43718|2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Виберіть період часу для цього планувальника подій. Натисніть кнопку &quot;Скасувати&quot;, а потім клавіші Alt + стрілка вниз і Enter, щоб вибрати значення зі списку" sqref="F3:F15" xr:uid="{00000000-0002-0000-0100-000000000000}">
      <formula1>СписокПроміжківЧасу</formula1>
    </dataValidation>
    <dataValidation allowBlank="1" showInputMessage="1" showErrorMessage="1" prompt="Введіть у цьому стовпці дату події" sqref="E2" xr:uid="{00000000-0002-0000-0100-000001000000}"/>
    <dataValidation allowBlank="1" showInputMessage="1" showErrorMessage="1" prompt="Введіть у цьому стовпці час події. Натисніть клавіші Alt + стрілка вниз, щоб відкрити розкривний список, а потім клацніть Enter, щоб вибрати час" sqref="F2" xr:uid="{00000000-0002-0000-0100-000002000000}"/>
    <dataValidation allowBlank="1" showInputMessage="1" showErrorMessage="1" prompt="Введіть у цьому стовпці опис події" sqref="G2" xr:uid="{00000000-0002-0000-0100-000003000000}"/>
    <dataValidation allowBlank="1" showInputMessage="1" showErrorMessage="1" prompt="Додайте події до таблиці планувальника.Час у стовпці F визначено на аркуші &quot;Проміжки часу&quot;." sqref="A1" xr:uid="{00000000-0002-0000-0100-000004000000}"/>
    <dataValidation allowBlank="1" showInputMessage="1" showErrorMessage="1" prompt="Посилання для переходу на аркуш &quot;Проміжки часу&quot;" sqref="B10" xr:uid="{00000000-0002-0000-0100-000005000000}"/>
    <dataValidation allowBlank="1" showInputMessage="1" showErrorMessage="1" prompt="Посилання для переходу на аркуш &quot;Розклад на день&quot;" sqref="B12" xr:uid="{00000000-0002-0000-0100-000006000000}"/>
    <dataValidation allowBlank="1" showInputMessage="1" showErrorMessage="1" prompt="У таблиці планувальника подій введіть дату, час і опис події. Посилання для переходу на аркуші &quot;Проміжки часу&quot; й &quot;Розклад на день&quot; розміщено в клітинках B10 і B12" sqref="B1" xr:uid="{00000000-0002-0000-0100-000007000000}"/>
    <dataValidation allowBlank="1" showInputMessage="1" showErrorMessage="1" prompt="Дата, що оновлюється автоматично відповідно до значення на аркуші &quot;Розклад на день&quot;" sqref="B2 B8" xr:uid="{00000000-0002-0000-0100-000008000000}"/>
    <dataValidation allowBlank="1" showInputMessage="1" showErrorMessage="1" prompt="День, визначений автоматично на основі дат, указаних на аркуші &quot;Розклад на день&quot;" sqref="B6" xr:uid="{00000000-0002-0000-0100-000009000000}"/>
  </dataValidations>
  <hyperlinks>
    <hyperlink ref="B10" location="'Проміжки часу'!A1" tooltip="Клацніть, щоб відредагувати проміжки часу" display="Select to edit time intervals" xr:uid="{00000000-0004-0000-0100-000000000000}"/>
    <hyperlink ref="B12" location="'Розклад на день'!A1" tooltip="Клацніть, щоб переглянути розклад на день" display="Select to view Daily Schedule" xr:uid="{00000000-0004-0000-01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 x14ac:dyDescent="0.25"/>
  <cols>
    <col min="1" max="1" width="2.7109375" customWidth="1"/>
    <col min="2" max="3" width="20.7109375" customWidth="1"/>
    <col min="4" max="4" width="2.7109375" customWidth="1"/>
    <col min="5" max="5" width="16.42578125" customWidth="1"/>
  </cols>
  <sheetData>
    <row r="1" spans="2:5" ht="39.950000000000003" customHeight="1" x14ac:dyDescent="0.25">
      <c r="B1" s="24" t="s">
        <v>31</v>
      </c>
    </row>
    <row r="2" spans="2:5" ht="27.95" customHeight="1" x14ac:dyDescent="0.25">
      <c r="B2" s="38" t="s">
        <v>32</v>
      </c>
      <c r="C2" s="38"/>
      <c r="E2" s="23" t="s">
        <v>10</v>
      </c>
    </row>
    <row r="3" spans="2:5" ht="18.75" customHeight="1" x14ac:dyDescent="0.25">
      <c r="E3" s="51">
        <f>Час_початку</f>
        <v>0.25</v>
      </c>
    </row>
    <row r="4" spans="2:5" ht="18.75" customHeight="1" x14ac:dyDescent="0.25">
      <c r="B4" s="21" t="s">
        <v>33</v>
      </c>
      <c r="C4" s="50">
        <v>0.25</v>
      </c>
      <c r="E4" s="52">
        <f t="shared" ref="E4:E35" si="0">IFERROR(IF($E3+Приріст&gt;ЧасЗавершення,"",$E3+Приріст),"")</f>
        <v>0.26041666666666669</v>
      </c>
    </row>
    <row r="5" spans="2:5" ht="18.75" customHeight="1" x14ac:dyDescent="0.25">
      <c r="E5" s="52">
        <f t="shared" si="0"/>
        <v>0.27083333333333337</v>
      </c>
    </row>
    <row r="6" spans="2:5" ht="18.75" customHeight="1" x14ac:dyDescent="0.25">
      <c r="B6" s="21" t="s">
        <v>34</v>
      </c>
      <c r="C6" s="50" t="s">
        <v>36</v>
      </c>
      <c r="E6" s="52">
        <f t="shared" si="0"/>
        <v>0.28125000000000006</v>
      </c>
    </row>
    <row r="7" spans="2:5" ht="18.75" customHeight="1" x14ac:dyDescent="0.25">
      <c r="E7" s="52">
        <f t="shared" si="0"/>
        <v>0.29166666666666674</v>
      </c>
    </row>
    <row r="8" spans="2:5" ht="18.75" customHeight="1" x14ac:dyDescent="0.25">
      <c r="B8" s="21" t="s">
        <v>35</v>
      </c>
      <c r="C8" s="50">
        <v>0.875</v>
      </c>
      <c r="E8" s="52">
        <f t="shared" si="0"/>
        <v>0.30208333333333343</v>
      </c>
    </row>
    <row r="9" spans="2:5" ht="18.75" customHeight="1" x14ac:dyDescent="0.25">
      <c r="E9" s="52">
        <f t="shared" si="0"/>
        <v>0.31250000000000011</v>
      </c>
    </row>
    <row r="10" spans="2:5" ht="18.75" customHeight="1" x14ac:dyDescent="0.25">
      <c r="B10" s="38" t="s">
        <v>1</v>
      </c>
      <c r="C10" s="38"/>
      <c r="E10" s="52">
        <f t="shared" si="0"/>
        <v>0.3229166666666668</v>
      </c>
    </row>
    <row r="11" spans="2:5" ht="18.75" customHeight="1" x14ac:dyDescent="0.25">
      <c r="E11" s="52">
        <f t="shared" si="0"/>
        <v>0.33333333333333348</v>
      </c>
    </row>
    <row r="12" spans="2:5" ht="18.75" customHeight="1" x14ac:dyDescent="0.25">
      <c r="B12" s="28" t="s">
        <v>16</v>
      </c>
      <c r="E12" s="52">
        <f t="shared" si="0"/>
        <v>0.34375000000000017</v>
      </c>
    </row>
    <row r="13" spans="2:5" ht="18.75" customHeight="1" x14ac:dyDescent="0.25">
      <c r="E13" s="52">
        <f t="shared" si="0"/>
        <v>0.35416666666666685</v>
      </c>
    </row>
    <row r="14" spans="2:5" ht="18.75" customHeight="1" x14ac:dyDescent="0.25">
      <c r="B14" s="28" t="s">
        <v>7</v>
      </c>
      <c r="E14" s="52">
        <f t="shared" si="0"/>
        <v>0.36458333333333354</v>
      </c>
    </row>
    <row r="15" spans="2:5" ht="18.75" customHeight="1" x14ac:dyDescent="0.25">
      <c r="E15" s="52">
        <f t="shared" si="0"/>
        <v>0.37500000000000022</v>
      </c>
    </row>
    <row r="16" spans="2:5" ht="18.75" customHeight="1" x14ac:dyDescent="0.25">
      <c r="E16" s="52">
        <f t="shared" si="0"/>
        <v>0.38541666666666691</v>
      </c>
    </row>
    <row r="17" spans="5:5" ht="18.75" customHeight="1" x14ac:dyDescent="0.25">
      <c r="E17" s="52">
        <f t="shared" si="0"/>
        <v>0.39583333333333359</v>
      </c>
    </row>
    <row r="18" spans="5:5" ht="18.75" customHeight="1" x14ac:dyDescent="0.25">
      <c r="E18" s="52">
        <f t="shared" si="0"/>
        <v>0.40625000000000028</v>
      </c>
    </row>
    <row r="19" spans="5:5" ht="18.75" customHeight="1" x14ac:dyDescent="0.25">
      <c r="E19" s="52">
        <f t="shared" si="0"/>
        <v>0.41666666666666696</v>
      </c>
    </row>
    <row r="20" spans="5:5" ht="18.75" customHeight="1" x14ac:dyDescent="0.25">
      <c r="E20" s="52">
        <f t="shared" si="0"/>
        <v>0.42708333333333365</v>
      </c>
    </row>
    <row r="21" spans="5:5" ht="18.75" customHeight="1" x14ac:dyDescent="0.25">
      <c r="E21" s="52">
        <f t="shared" si="0"/>
        <v>0.43750000000000033</v>
      </c>
    </row>
    <row r="22" spans="5:5" ht="18.75" customHeight="1" x14ac:dyDescent="0.25">
      <c r="E22" s="52">
        <f t="shared" si="0"/>
        <v>0.44791666666666702</v>
      </c>
    </row>
    <row r="23" spans="5:5" ht="18.75" customHeight="1" x14ac:dyDescent="0.25">
      <c r="E23" s="52">
        <f t="shared" si="0"/>
        <v>0.4583333333333337</v>
      </c>
    </row>
    <row r="24" spans="5:5" ht="18.75" customHeight="1" x14ac:dyDescent="0.25">
      <c r="E24" s="52">
        <f t="shared" si="0"/>
        <v>0.46875000000000039</v>
      </c>
    </row>
    <row r="25" spans="5:5" ht="18.75" customHeight="1" x14ac:dyDescent="0.25">
      <c r="E25" s="52">
        <f t="shared" si="0"/>
        <v>0.47916666666666707</v>
      </c>
    </row>
    <row r="26" spans="5:5" ht="18.75" customHeight="1" x14ac:dyDescent="0.25">
      <c r="E26" s="52">
        <f t="shared" si="0"/>
        <v>0.48958333333333376</v>
      </c>
    </row>
    <row r="27" spans="5:5" ht="18.75" customHeight="1" x14ac:dyDescent="0.25">
      <c r="E27" s="52">
        <f t="shared" si="0"/>
        <v>0.50000000000000044</v>
      </c>
    </row>
    <row r="28" spans="5:5" ht="18.75" customHeight="1" x14ac:dyDescent="0.25">
      <c r="E28" s="52">
        <f t="shared" si="0"/>
        <v>0.51041666666666707</v>
      </c>
    </row>
    <row r="29" spans="5:5" ht="18.75" customHeight="1" x14ac:dyDescent="0.25">
      <c r="E29" s="52">
        <f t="shared" si="0"/>
        <v>0.5208333333333337</v>
      </c>
    </row>
    <row r="30" spans="5:5" ht="18.75" customHeight="1" x14ac:dyDescent="0.25">
      <c r="E30" s="52">
        <f t="shared" si="0"/>
        <v>0.53125000000000033</v>
      </c>
    </row>
    <row r="31" spans="5:5" ht="18.75" customHeight="1" x14ac:dyDescent="0.25">
      <c r="E31" s="52">
        <f t="shared" si="0"/>
        <v>0.54166666666666696</v>
      </c>
    </row>
    <row r="32" spans="5:5" ht="18.75" customHeight="1" x14ac:dyDescent="0.25">
      <c r="E32" s="52">
        <f t="shared" si="0"/>
        <v>0.55208333333333359</v>
      </c>
    </row>
    <row r="33" spans="5:5" ht="18.75" customHeight="1" x14ac:dyDescent="0.25">
      <c r="E33" s="52">
        <f t="shared" si="0"/>
        <v>0.56250000000000022</v>
      </c>
    </row>
    <row r="34" spans="5:5" ht="18.75" customHeight="1" x14ac:dyDescent="0.25">
      <c r="E34" s="52">
        <f t="shared" si="0"/>
        <v>0.57291666666666685</v>
      </c>
    </row>
    <row r="35" spans="5:5" ht="18.75" customHeight="1" x14ac:dyDescent="0.25">
      <c r="E35" s="52">
        <f t="shared" si="0"/>
        <v>0.58333333333333348</v>
      </c>
    </row>
    <row r="36" spans="5:5" ht="18.75" customHeight="1" x14ac:dyDescent="0.25">
      <c r="E36" s="52">
        <f t="shared" ref="E36:E67" si="1">IFERROR(IF($E35+Приріст&gt;ЧасЗавершення,"",$E35+Приріст),"")</f>
        <v>0.59375000000000011</v>
      </c>
    </row>
    <row r="37" spans="5:5" ht="18.75" customHeight="1" x14ac:dyDescent="0.25">
      <c r="E37" s="52">
        <f t="shared" si="1"/>
        <v>0.60416666666666674</v>
      </c>
    </row>
    <row r="38" spans="5:5" ht="18.75" customHeight="1" x14ac:dyDescent="0.25">
      <c r="E38" s="52">
        <f t="shared" si="1"/>
        <v>0.61458333333333337</v>
      </c>
    </row>
    <row r="39" spans="5:5" ht="18.75" customHeight="1" x14ac:dyDescent="0.25">
      <c r="E39" s="52">
        <f t="shared" si="1"/>
        <v>0.625</v>
      </c>
    </row>
    <row r="40" spans="5:5" ht="18.75" customHeight="1" x14ac:dyDescent="0.25">
      <c r="E40" s="52">
        <f t="shared" si="1"/>
        <v>0.63541666666666663</v>
      </c>
    </row>
    <row r="41" spans="5:5" ht="18.75" customHeight="1" x14ac:dyDescent="0.25">
      <c r="E41" s="52">
        <f t="shared" si="1"/>
        <v>0.64583333333333326</v>
      </c>
    </row>
    <row r="42" spans="5:5" ht="18.75" customHeight="1" x14ac:dyDescent="0.25">
      <c r="E42" s="52">
        <f t="shared" si="1"/>
        <v>0.65624999999999989</v>
      </c>
    </row>
    <row r="43" spans="5:5" ht="18.75" customHeight="1" x14ac:dyDescent="0.25">
      <c r="E43" s="52">
        <f t="shared" si="1"/>
        <v>0.66666666666666652</v>
      </c>
    </row>
    <row r="44" spans="5:5" ht="18.75" customHeight="1" x14ac:dyDescent="0.25">
      <c r="E44" s="52">
        <f t="shared" si="1"/>
        <v>0.67708333333333315</v>
      </c>
    </row>
    <row r="45" spans="5:5" ht="18.75" customHeight="1" x14ac:dyDescent="0.25">
      <c r="E45" s="52">
        <f t="shared" si="1"/>
        <v>0.68749999999999978</v>
      </c>
    </row>
    <row r="46" spans="5:5" ht="18.75" customHeight="1" x14ac:dyDescent="0.25">
      <c r="E46" s="52">
        <f t="shared" si="1"/>
        <v>0.69791666666666641</v>
      </c>
    </row>
    <row r="47" spans="5:5" ht="18.75" customHeight="1" x14ac:dyDescent="0.25">
      <c r="E47" s="52">
        <f t="shared" si="1"/>
        <v>0.70833333333333304</v>
      </c>
    </row>
    <row r="48" spans="5:5" ht="18.75" customHeight="1" x14ac:dyDescent="0.25">
      <c r="E48" s="52">
        <f t="shared" si="1"/>
        <v>0.71874999999999967</v>
      </c>
    </row>
    <row r="49" spans="5:5" ht="18.75" customHeight="1" x14ac:dyDescent="0.25">
      <c r="E49" s="52">
        <f t="shared" si="1"/>
        <v>0.7291666666666663</v>
      </c>
    </row>
    <row r="50" spans="5:5" ht="18.75" customHeight="1" x14ac:dyDescent="0.25">
      <c r="E50" s="52">
        <f t="shared" si="1"/>
        <v>0.73958333333333293</v>
      </c>
    </row>
    <row r="51" spans="5:5" ht="18.75" customHeight="1" x14ac:dyDescent="0.25">
      <c r="E51" s="52">
        <f t="shared" si="1"/>
        <v>0.74999999999999956</v>
      </c>
    </row>
    <row r="52" spans="5:5" ht="18.75" customHeight="1" x14ac:dyDescent="0.25">
      <c r="E52" s="52">
        <f t="shared" si="1"/>
        <v>0.76041666666666619</v>
      </c>
    </row>
    <row r="53" spans="5:5" ht="18.75" customHeight="1" x14ac:dyDescent="0.25">
      <c r="E53" s="52">
        <f t="shared" si="1"/>
        <v>0.77083333333333282</v>
      </c>
    </row>
    <row r="54" spans="5:5" ht="18.75" customHeight="1" x14ac:dyDescent="0.25">
      <c r="E54" s="52">
        <f t="shared" si="1"/>
        <v>0.78124999999999944</v>
      </c>
    </row>
    <row r="55" spans="5:5" ht="18.75" customHeight="1" x14ac:dyDescent="0.25">
      <c r="E55" s="52">
        <f t="shared" si="1"/>
        <v>0.79166666666666607</v>
      </c>
    </row>
    <row r="56" spans="5:5" ht="18.75" customHeight="1" x14ac:dyDescent="0.25">
      <c r="E56" s="52">
        <f t="shared" si="1"/>
        <v>0.8020833333333327</v>
      </c>
    </row>
    <row r="57" spans="5:5" ht="18.75" customHeight="1" x14ac:dyDescent="0.25">
      <c r="E57" s="52">
        <f t="shared" si="1"/>
        <v>0.81249999999999933</v>
      </c>
    </row>
    <row r="58" spans="5:5" ht="18.75" customHeight="1" x14ac:dyDescent="0.25">
      <c r="E58" s="52">
        <f t="shared" si="1"/>
        <v>0.82291666666666596</v>
      </c>
    </row>
    <row r="59" spans="5:5" ht="18.75" customHeight="1" x14ac:dyDescent="0.25">
      <c r="E59" s="52">
        <f t="shared" si="1"/>
        <v>0.83333333333333259</v>
      </c>
    </row>
    <row r="60" spans="5:5" ht="18.75" customHeight="1" x14ac:dyDescent="0.25">
      <c r="E60" s="52">
        <f t="shared" si="1"/>
        <v>0.84374999999999922</v>
      </c>
    </row>
    <row r="61" spans="5:5" ht="18.75" customHeight="1" x14ac:dyDescent="0.25">
      <c r="E61" s="52">
        <f t="shared" si="1"/>
        <v>0.85416666666666585</v>
      </c>
    </row>
    <row r="62" spans="5:5" ht="18.75" customHeight="1" x14ac:dyDescent="0.25">
      <c r="E62" s="52">
        <f t="shared" si="1"/>
        <v>0.86458333333333248</v>
      </c>
    </row>
    <row r="63" spans="5:5" ht="18.75" customHeight="1" x14ac:dyDescent="0.25">
      <c r="E63" s="52">
        <f t="shared" si="1"/>
        <v>0.87499999999999911</v>
      </c>
    </row>
    <row r="64" spans="5:5" ht="18.75" customHeight="1" x14ac:dyDescent="0.25">
      <c r="E64" s="52" t="str">
        <f t="shared" si="1"/>
        <v/>
      </c>
    </row>
    <row r="65" spans="5:5" ht="18.75" customHeight="1" x14ac:dyDescent="0.25">
      <c r="E65" s="52" t="str">
        <f t="shared" si="1"/>
        <v/>
      </c>
    </row>
    <row r="66" spans="5:5" ht="18.75" customHeight="1" x14ac:dyDescent="0.25">
      <c r="E66" s="52" t="str">
        <f t="shared" si="1"/>
        <v/>
      </c>
    </row>
    <row r="67" spans="5:5" ht="18.75" customHeight="1" x14ac:dyDescent="0.25">
      <c r="E67" s="52" t="str">
        <f t="shared" si="1"/>
        <v/>
      </c>
    </row>
    <row r="68" spans="5:5" ht="18.75" customHeight="1" x14ac:dyDescent="0.25">
      <c r="E68" s="52" t="str">
        <f t="shared" ref="E68:E75" si="2">IFERROR(IF($E67+Приріст&gt;ЧасЗавершення,"",$E67+Приріст),"")</f>
        <v/>
      </c>
    </row>
    <row r="69" spans="5:5" ht="18.75" customHeight="1" x14ac:dyDescent="0.25">
      <c r="E69" s="52" t="str">
        <f t="shared" si="2"/>
        <v/>
      </c>
    </row>
    <row r="70" spans="5:5" ht="18.75" customHeight="1" x14ac:dyDescent="0.25">
      <c r="E70" s="52" t="str">
        <f t="shared" si="2"/>
        <v/>
      </c>
    </row>
    <row r="71" spans="5:5" ht="18.75" customHeight="1" x14ac:dyDescent="0.25">
      <c r="E71" s="52" t="str">
        <f t="shared" si="2"/>
        <v/>
      </c>
    </row>
    <row r="72" spans="5:5" ht="18.75" customHeight="1" x14ac:dyDescent="0.25">
      <c r="E72" s="52" t="str">
        <f t="shared" si="2"/>
        <v/>
      </c>
    </row>
    <row r="73" spans="5:5" ht="18.75" customHeight="1" x14ac:dyDescent="0.25">
      <c r="E73" s="52" t="str">
        <f t="shared" si="2"/>
        <v/>
      </c>
    </row>
    <row r="74" spans="5:5" ht="18.75" customHeight="1" x14ac:dyDescent="0.25">
      <c r="E74" s="52" t="str">
        <f t="shared" si="2"/>
        <v/>
      </c>
    </row>
    <row r="75" spans="5:5" ht="18.75" customHeight="1" x14ac:dyDescent="0.25">
      <c r="E75" s="52" t="str">
        <f t="shared" si="2"/>
        <v/>
      </c>
    </row>
  </sheetData>
  <mergeCells count="2">
    <mergeCell ref="B2:C2"/>
    <mergeCell ref="B10:C10"/>
  </mergeCells>
  <conditionalFormatting sqref="E3:E75">
    <cfRule type="expression" dxfId="3" priority="1">
      <formula>$E3&gt;ЧасЗавершення</formula>
    </cfRule>
    <cfRule type="expression" dxfId="2" priority="2">
      <formula>$E3=ЧасЗавершення</formula>
    </cfRule>
  </conditionalFormatting>
  <dataValidations count="14">
    <dataValidation allowBlank="1" showInputMessage="1" showErrorMessage="1" prompt="На цьому аркуші визначте проміжки часу. На основі часу в стовпці E оновлюватимуться стовпець E для розкладу на аркуші &quot;Розклад на день&quot; і варіанти часу в стовпці Е на аркуші &quot;Планувальник подій&quot;" sqref="A1" xr:uid="{00000000-0002-0000-0200-000000000000}"/>
    <dataValidation allowBlank="1" showInputMessage="1" showErrorMessage="1" prompt="Введіть у цій клітинці час початку" sqref="C4" xr:uid="{00000000-0002-0000-0200-000001000000}"/>
    <dataValidation type="list" errorStyle="warning" allowBlank="1" showInputMessage="1" showErrorMessage="1" error="Виберіть проміжок зі списку в цій клітинці. Натисніть кнопку &quot;Скасувати&quot;, а потім – клавіші Alt + стрілка вниз і клацніть Enter, щоб зробити вибір" prompt="Виберіть проміжок зі списку.Натисніть клавіші Alt + стрілка вниз, щоб відкрити розкривний список, а потім клацніть Enter, щоб вибрати проміжок" sqref="C6" xr:uid="{00000000-0002-0000-0200-000002000000}">
      <formula1>"15 ХВ, 30 ХВ, 45 ХВ, 60 ХВ"</formula1>
    </dataValidation>
    <dataValidation errorStyle="warning" allowBlank="1" showInputMessage="1" showErrorMessage="1" prompt="Введіть у цій клітинці час завершення для розкладу" sqref="C8" xr:uid="{00000000-0002-0000-0200-000003000000}"/>
    <dataValidation allowBlank="1" showInputMessage="1" showErrorMessage="1" prompt="Щоб налаштувати свій розклад, оновіть час початку, установіть значення проміжку й час завершення. Таблиця часу в стовпці E оновлюватиметься автоматично" sqref="B2 C2" xr:uid="{00000000-0002-0000-0200-000004000000}"/>
    <dataValidation allowBlank="1" showInputMessage="1" showErrorMessage="1" prompt="Оновіть розклад на аркуші &quot;Розклад на день&quot;, відредагувавши таблицю часу на цьому аркуші. Введіть час початку в клітинці C4, проміжок часу в C6 і час завершення в C8" sqref="B1" xr:uid="{00000000-0002-0000-0200-000005000000}"/>
    <dataValidation allowBlank="1" showInputMessage="1" showErrorMessage="1" prompt="Таблиця часу оновлюється автоматично відповідно до часу початку, проміжку та часу завершення, введених у клітинках C4:C8 на цьому аркуші" sqref="E2" xr:uid="{00000000-0002-0000-0200-000006000000}"/>
    <dataValidation allowBlank="1" showInputMessage="1" showErrorMessage="1" prompt="Виберіть час початку в клітинці праворуч" sqref="B4" xr:uid="{00000000-0002-0000-0200-000007000000}"/>
    <dataValidation allowBlank="1" showInputMessage="1" showErrorMessage="1" prompt="Виберіть проміжок часу в клітинці праворуч" sqref="B6" xr:uid="{00000000-0002-0000-0200-000008000000}"/>
    <dataValidation allowBlank="1" showInputMessage="1" showErrorMessage="1" prompt="Виберіть час завершення в клітинці праворуч" sqref="B8" xr:uid="{00000000-0002-0000-0200-000009000000}"/>
    <dataValidation allowBlank="1" showInputMessage="1" showErrorMessage="1" prompt="Щоб переглянути розклад на день або додати подію, виберіть відповідну клітинку нижче." sqref="B10:C10" xr:uid="{00000000-0002-0000-0200-00000A000000}"/>
    <dataValidation allowBlank="1" showInputMessage="1" showErrorMessage="1" prompt="Посилання для переходу на аркуш &quot;Планувальник подій&quot;, щоб додати подію" sqref="B14" xr:uid="{00000000-0002-0000-0200-00000B000000}"/>
    <dataValidation allowBlank="1" showInputMessage="1" showErrorMessage="1" prompt="Посилання для переходу на аркуш &quot;Розклад на день&quot;" sqref="B12" xr:uid="{00000000-0002-0000-0200-00000C000000}"/>
    <dataValidation allowBlank="1" showErrorMessage="1" sqref="C3" xr:uid="{00000000-0002-0000-0200-00000D000000}"/>
  </dataValidations>
  <hyperlinks>
    <hyperlink ref="B12" location="'Розклад на день'!A1" tooltip="Клацніть, щоб переглянути розклад на день" display="Select to View Daily Schedule" xr:uid="{00000000-0004-0000-0200-000000000000}"/>
    <hyperlink ref="B14" location="'Планувальник подій'!A1" tooltip="Клацніть, щоб додати нову подію" display="Select to add a new event" xr:uid="{00000000-0004-0000-02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FCDC0B-BE17-4EFD-AAD5-1E4E9349882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11</vt:i4>
      </vt:variant>
    </vt:vector>
  </HeadingPairs>
  <TitlesOfParts>
    <vt:vector size="14" baseType="lpstr">
      <vt:lpstr>Розклад на день</vt:lpstr>
      <vt:lpstr>Планувальник подій</vt:lpstr>
      <vt:lpstr>Проміжки часу</vt:lpstr>
      <vt:lpstr>Заголовок1</vt:lpstr>
      <vt:lpstr>ЗаголовокСтовпця2</vt:lpstr>
      <vt:lpstr>ЗаголовокСтовпця3</vt:lpstr>
      <vt:lpstr>ЗначенняДня</vt:lpstr>
      <vt:lpstr>НазваМісяця</vt:lpstr>
      <vt:lpstr>ОсобливіПодіїВРозкладі</vt:lpstr>
      <vt:lpstr>ПідписХвилин</vt:lpstr>
      <vt:lpstr>Рік</vt:lpstr>
      <vt:lpstr>СписокПроміжківЧасу</vt:lpstr>
      <vt:lpstr>Час_початку</vt:lpstr>
      <vt:lpstr>ЧасЗавершення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2019-09-09T01:44:56Z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