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4"/>
  <workbookPr/>
  <mc:AlternateContent xmlns:mc="http://schemas.openxmlformats.org/markup-compatibility/2006">
    <mc:Choice Requires="x15">
      <x15ac:absPath xmlns:x15ac="http://schemas.microsoft.com/office/spreadsheetml/2010/11/ac" url="C:\Users\admın\Desktop\tr-TR\"/>
    </mc:Choice>
  </mc:AlternateContent>
  <bookViews>
    <workbookView xWindow="-120" yWindow="-120" windowWidth="28830" windowHeight="16125" xr2:uid="{00000000-000D-0000-FFFF-FFFF00000000}"/>
  </bookViews>
  <sheets>
    <sheet name="Başlangıç" sheetId="4" r:id="rId1"/>
    <sheet name="Giderler" sheetId="1" r:id="rId2"/>
    <sheet name="Gelir" sheetId="2" r:id="rId3"/>
    <sheet name="Özet" sheetId="3" r:id="rId4"/>
  </sheets>
  <definedNames>
    <definedName name="_xlnm.Print_Area" localSheetId="2">Gelir!$B$1:$G$30</definedName>
    <definedName name="_xlnm.Print_Area" localSheetId="3">Özet!$B$1:$D$31</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2" l="1"/>
  <c r="G27" i="2"/>
  <c r="F28" i="2"/>
  <c r="G28" i="2"/>
  <c r="F29" i="2"/>
  <c r="G29" i="2"/>
  <c r="F21" i="2"/>
  <c r="G21" i="2"/>
  <c r="F22" i="2"/>
  <c r="G22" i="2"/>
  <c r="F15" i="2"/>
  <c r="G15" i="2"/>
  <c r="F16" i="2"/>
  <c r="G16" i="2"/>
  <c r="G9" i="2"/>
  <c r="G10" i="2"/>
  <c r="F9" i="2"/>
  <c r="F10" i="2"/>
  <c r="F14" i="2" l="1"/>
  <c r="F17" i="2" s="1"/>
  <c r="B2" i="3"/>
  <c r="B2" i="2"/>
  <c r="C12" i="1" l="1"/>
  <c r="G12" i="1"/>
  <c r="H25" i="1" l="1"/>
  <c r="H20" i="1"/>
  <c r="H12" i="1"/>
  <c r="D33" i="1"/>
  <c r="D26" i="1"/>
  <c r="D12" i="1"/>
  <c r="G25" i="1"/>
  <c r="G20" i="1"/>
  <c r="C33" i="1"/>
  <c r="C26" i="1"/>
  <c r="C20" i="1"/>
  <c r="D20" i="1"/>
  <c r="F8" i="2"/>
  <c r="F20" i="2"/>
  <c r="F26" i="2"/>
  <c r="G8" i="2"/>
  <c r="G14" i="2"/>
  <c r="G20" i="2"/>
  <c r="G26" i="2"/>
  <c r="F23" i="2" l="1"/>
  <c r="F30" i="2"/>
  <c r="G17" i="2"/>
  <c r="F11" i="2"/>
  <c r="G30" i="2"/>
  <c r="G11" i="2"/>
  <c r="H5" i="1"/>
  <c r="D7" i="3" s="1"/>
  <c r="G23" i="2"/>
  <c r="G5" i="1"/>
  <c r="C7" i="3" s="1"/>
  <c r="F5" i="2" l="1"/>
  <c r="C6" i="3" s="1"/>
  <c r="C8" i="3" s="1"/>
  <c r="G5" i="2"/>
  <c r="D6" i="3" s="1"/>
  <c r="D8" i="3" s="1"/>
</calcChain>
</file>

<file path=xl/sharedStrings.xml><?xml version="1.0" encoding="utf-8"?>
<sst xmlns="http://schemas.openxmlformats.org/spreadsheetml/2006/main" count="152" uniqueCount="100">
  <si>
    <t>BU ŞABLON HAKKINDA</t>
  </si>
  <si>
    <t>Etkinlik boyunca gerçekleşen Giderleri ve kazanılan Geliri izlemek için bu Etkinlik Bütçesi çalışma kitabını kullanın.</t>
  </si>
  <si>
    <t>Etkinlik Adını girin ve Giderler çalışma sayfası ile Gelir çalışma sayfasındaki tablolara ayrıntıları girin.</t>
  </si>
  <si>
    <t>Toplam Giderler ve Toplam Gelir otomatik olarak hesaplanır.</t>
  </si>
  <si>
    <t>Kâr ve Zarar Özeti ve Grafiği, Özet çalışma sayfasında otomatik olarak güncelleştirilir.</t>
  </si>
  <si>
    <t>Not: </t>
  </si>
  <si>
    <t>Her çalışma sayfasının A sütununda ek yönergeler sağlanmıştır. Bu metin özellikle gizlendi. Metni kaldırmak için A sütununu ve ardından SİL seçeneğini belirleyin. Metni göstermek için A sütununu seçin ve yazı tipi rengini değiştirin.</t>
  </si>
  <si>
    <t>Tablolar hakkında daha fazla bilgi edinmek için bir tabloda SHIFT ve F10 tuşlarına basın, TABLO seçeneğini ve ardından ALTERNATİF METİN seçeneğini belirleyin.</t>
  </si>
  <si>
    <t>Her kategorinin Tahmini ve Fiili giderlerini bu çalışma sayfasında ilgili tablolara girin. Toplam giderler otomatik olarak hesaplanır. Bu çalışma sayfasının nasıl kullanılacağını açıklayan yararlı yönergeler bu sütundaki hücrelerdedir. Başlamak için aşağı oka basın.</t>
  </si>
  <si>
    <t>Giderler etiketi G3 hücresindedir.</t>
  </si>
  <si>
    <t>Tahmini etiketi G4 hücresinde ve Fiili etiketi H4 hücresindedir.</t>
  </si>
  <si>
    <t>Toplam Giderler etiketi sağdaki hücrededir. Tahmini Toplam Giderler G5 hücresinde otomatik olarak hesaplanır. Fiili Toplam Giderler ve Fiili Toplam Giderleri gösteren veri çubuğu H5 hücresinde otomatik olarak güncelleştirilir. Sonraki yönerge A7 hücresindedir.</t>
  </si>
  <si>
    <t>Site Giderlerini sağdaki hücreden başlayarak ve Atıştırma Giderlerini F7 hücresinden başlayarak tabloya girin. Sonraki yönerge A14 hücresindedir.</t>
  </si>
  <si>
    <t>Çeşitli Giderleri sağdaki hücreden başlayarak tabloya girin.</t>
  </si>
  <si>
    <t>Etkinlik Bütçesi: 
Etkinlik Adı</t>
  </si>
  <si>
    <t>Toplam Giderler</t>
  </si>
  <si>
    <t>Site</t>
  </si>
  <si>
    <t>Oda ve salon ücretleri</t>
  </si>
  <si>
    <t>Site personeli</t>
  </si>
  <si>
    <t>Ekipman</t>
  </si>
  <si>
    <t>Masalar ve sandalyeler</t>
  </si>
  <si>
    <t>Toplam</t>
  </si>
  <si>
    <t>Dekorasyonlar</t>
  </si>
  <si>
    <t>Çiçekler</t>
  </si>
  <si>
    <t>Mumlar</t>
  </si>
  <si>
    <t>Aydınlatma</t>
  </si>
  <si>
    <t>Balonlar</t>
  </si>
  <si>
    <t>Kağıt malzemeler</t>
  </si>
  <si>
    <t>Tanıtım</t>
  </si>
  <si>
    <t>Grafik işleri</t>
  </si>
  <si>
    <t>Fotokopi/Yazdırma</t>
  </si>
  <si>
    <t>Posta</t>
  </si>
  <si>
    <t>Çeşitli</t>
  </si>
  <si>
    <t>Telefon</t>
  </si>
  <si>
    <t>Ulaşım</t>
  </si>
  <si>
    <t>Kırtasiye malzemeleri</t>
  </si>
  <si>
    <t>Faks hizmetleri</t>
  </si>
  <si>
    <t>Tahmini</t>
  </si>
  <si>
    <t>Fiili</t>
  </si>
  <si>
    <t>Atıştırma</t>
  </si>
  <si>
    <t>Yiyecek</t>
  </si>
  <si>
    <t>İçecekler</t>
  </si>
  <si>
    <t>Masa Örtüleri</t>
  </si>
  <si>
    <t>Personel ve bahşişler</t>
  </si>
  <si>
    <t>Program</t>
  </si>
  <si>
    <t>Sanatçı</t>
  </si>
  <si>
    <t>Konuşmacı</t>
  </si>
  <si>
    <t>Seyahat</t>
  </si>
  <si>
    <t>Otel</t>
  </si>
  <si>
    <t>Diğer</t>
  </si>
  <si>
    <t>Ödüller</t>
  </si>
  <si>
    <t>Kurdeleler/Plaketler/Kupalar</t>
  </si>
  <si>
    <t>Hediyeler</t>
  </si>
  <si>
    <t xml:space="preserve"> Giderler</t>
  </si>
  <si>
    <t>Her kategorinin Tahmini ve Fiili gelirini bu çalışma sayfasında ilgili tablolara girin. Toplam Gelir otomatik olarak hesaplanır. Bu çalışma sayfasının nasıl kullanılacağını açıklayan yararlı yönergeler bu sütundaki hücrelerdedir. Başlamak için aşağı oka basın.</t>
  </si>
  <si>
    <t>Etkinlik Adı sağdaki hücrede otomatik olarak güncelleştirilir.</t>
  </si>
  <si>
    <t>Gelir Etiketi F3 hücresindedir.</t>
  </si>
  <si>
    <t>Tahmini etiketi F4 hücresinde ve Fiili etiketi G4 hücresindedir.</t>
  </si>
  <si>
    <t>Toplam Gelir etiketi sağdaki hücrededir. Tahmini Toplam Gelir F5 hücresinde otomatik olarak hesaplanır. Fiili Toplam Gelir ve Fiili Toplam Geliri gösteren veri çubuğu G5 hücresinde otomatik olarak güncelleştirilir.</t>
  </si>
  <si>
    <t>Girişler etiketi sağdaki hücrededir.</t>
  </si>
  <si>
    <t>Girişlerin Tahmini ve Fiili sayılarını bilet ücretleriyle birlikte sağdaki hücreden başlayarak tabloya girin. Girişlerden elde edilen Tahmini ve Fiili Gelir otomatik olarak hesaplanır. Sonraki yönerge A12 hücresindedir.</t>
  </si>
  <si>
    <t>Programdaki reklamlar etiketi sağdaki hücrededir.</t>
  </si>
  <si>
    <t>Sergi Açanlar veya Satıcılar etiketi sağdaki hücrededir.</t>
  </si>
  <si>
    <t>Ürün satışları etiketi sağdaki hücrededir.</t>
  </si>
  <si>
    <t>Toplam Gelir</t>
  </si>
  <si>
    <t>Girişler</t>
  </si>
  <si>
    <t xml:space="preserve"> </t>
  </si>
  <si>
    <t>Programdaki reklamlar</t>
  </si>
  <si>
    <t>Sergi Açanlar/Satıcılar</t>
  </si>
  <si>
    <t>Ürün satışları</t>
  </si>
  <si>
    <t>Tür</t>
  </si>
  <si>
    <t>Yetişkinler @</t>
  </si>
  <si>
    <t>Çocuklar @</t>
  </si>
  <si>
    <t>Diğer @</t>
  </si>
  <si>
    <t>Kapaklar @</t>
  </si>
  <si>
    <t>Yarım sayfalar @</t>
  </si>
  <si>
    <t>Çeyrek sayfalar @</t>
  </si>
  <si>
    <t>Büyük standlar @</t>
  </si>
  <si>
    <t>Orta boy standlar @</t>
  </si>
  <si>
    <t>Küçük standlar @</t>
  </si>
  <si>
    <t>Ürünler @</t>
  </si>
  <si>
    <t>Fiyat</t>
  </si>
  <si>
    <t xml:space="preserve"> Gelir</t>
  </si>
  <si>
    <t>Tahmini Toplam</t>
  </si>
  <si>
    <t>Fiili Toplam</t>
  </si>
  <si>
    <t>Kâr ve Zarar Özeti ile Toplam Gelir ve Giderleri gösteren Grafik bu çalışma sayfasında otomatik olarak güncelleştirilir. Bu çalışma sayfasının nasıl kullanılacağını açıklayan yararlı yönergeler bu sütundaki hücrelerdedir. Başlamak için aşağı oka basın.</t>
  </si>
  <si>
    <t>Kâr-Zarar Özeti etiketi C3 hücresindedir. Sonraki yönerge A5 hücresindedir.</t>
  </si>
  <si>
    <t>Sağdaki hücreden başlayan toplam tablosu otomatik olarak güncelleştirilir. Sonraki yönerge A9 hücresindedir.</t>
  </si>
  <si>
    <t>Toplam gelir</t>
  </si>
  <si>
    <t>Toplam giderler</t>
  </si>
  <si>
    <t>Toplam kâr (veya zarar)</t>
  </si>
  <si>
    <t>Kâr-Zarar Özeti</t>
  </si>
  <si>
    <t>Bunun ve diğer çalışma sayfalarının başlığını özelleştirmek için sağdaki hücreye Etkinlik Adı girin.</t>
  </si>
  <si>
    <t>Dekorasyonlar Giderlerini sağdaki hücreden başlayarak ve Program Giderlerini F14 hücresinden başlayarak tabloya girin. Sonraki yönerge A22 hücresindedir.</t>
  </si>
  <si>
    <t>Tanıtım Giderlerini sağdaki hücreden başlayarak ve Ödüller Giderlerini F22 hücresinden başlayarak tabloya girin. Sonraki yönerge A28 hücresindedir.</t>
  </si>
  <si>
    <t>Programdaki reklamlar Tahmini ve Fiili sayılarını ve reklam ücretlerini sağdaki hücreden başlayarak tabloya girin. Reklamlardan elde edilen Tahmini ve Fiili Gelir otomatik olarak hesaplanır. Sonraki yönerge A18 hücresindedir.</t>
  </si>
  <si>
    <t>Sergi açanlar ve satıcılar Tahmini ve Fiili sayılarını ve stand ücretlerini sağdaki hücreden başlayarak tabloya girin. Tahmini ve Fiili Gelir otomatik olarak hesaplanır. Sonraki yönerge A24 hücresindedir.</t>
  </si>
  <si>
    <t>Ürün satışları Tahmini ve Fiili sayılarını ve ürün ücretlerini sağdaki hücreden başlayarak tabloya girin. Tahmini ve Fiili Gelir otomatik olarak hesaplanır.</t>
  </si>
  <si>
    <t>Tahmini ve Fiili Toplam Gelir ile Toplam Giderler karşılaştırmasını gösteren kümelenmiş sütun grafik bu hücrededir.</t>
  </si>
  <si>
    <t>Tahmini ve Fiili Toplam Gelir ile Toplam Giderler karşılaştırmasını gösteren kümelenmiş sütun grafik sağdaki hücrededir.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</si>
</sst>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s>
  <fonts count="38" x14ac:knownFonts="1">
    <font>
      <sz val="12"/>
      <name val="Century Gothic"/>
      <family val="2"/>
      <scheme val="minor"/>
    </font>
    <font>
      <sz val="11"/>
      <color theme="1"/>
      <name val="Century Gothic"/>
      <family val="2"/>
      <scheme val="minor"/>
    </font>
    <font>
      <sz val="8"/>
      <name val="Arial"/>
      <family val="2"/>
    </font>
    <font>
      <sz val="10"/>
      <name val="Century Gothic"/>
      <family val="2"/>
      <scheme val="minor"/>
    </font>
    <font>
      <sz val="9"/>
      <name val="Century Gothic"/>
      <family val="2"/>
      <scheme val="minor"/>
    </font>
    <font>
      <sz val="8"/>
      <color theme="7" tint="-0.24994659260841701"/>
      <name val="Century Gothic"/>
      <family val="2"/>
      <scheme val="minor"/>
    </font>
    <font>
      <b/>
      <sz val="8"/>
      <color theme="7" tint="-0.24994659260841701"/>
      <name val="Century Gothic"/>
      <family val="1"/>
      <scheme val="major"/>
    </font>
    <font>
      <b/>
      <sz val="14"/>
      <color theme="0"/>
      <name val="Century Gothic"/>
      <family val="2"/>
      <scheme val="minor"/>
    </font>
    <font>
      <b/>
      <sz val="28"/>
      <color theme="0"/>
      <name val="Century Gothic"/>
      <family val="1"/>
      <scheme val="major"/>
    </font>
    <font>
      <b/>
      <sz val="14"/>
      <color theme="3"/>
      <name val="Century Gothic"/>
      <family val="2"/>
      <scheme val="minor"/>
    </font>
    <font>
      <sz val="12"/>
      <name val="Century Gothic"/>
      <family val="2"/>
      <scheme val="minor"/>
    </font>
    <font>
      <b/>
      <sz val="14"/>
      <color theme="7"/>
      <name val="Century Gothic"/>
      <family val="2"/>
      <scheme val="minor"/>
    </font>
    <font>
      <sz val="10"/>
      <color theme="7"/>
      <name val="Century Gothic"/>
      <family val="2"/>
      <scheme val="minor"/>
    </font>
    <font>
      <b/>
      <sz val="32"/>
      <name val="Century Gothic"/>
      <family val="1"/>
      <scheme val="major"/>
    </font>
    <font>
      <b/>
      <sz val="14"/>
      <color theme="3"/>
      <name val="Calibri"/>
      <family val="2"/>
    </font>
    <font>
      <b/>
      <sz val="12"/>
      <color theme="3"/>
      <name val="Century Gothic"/>
      <family val="2"/>
      <scheme val="minor"/>
    </font>
    <font>
      <b/>
      <sz val="12"/>
      <color theme="7"/>
      <name val="Century Gothic"/>
      <family val="2"/>
      <scheme val="minor"/>
    </font>
    <font>
      <b/>
      <sz val="48"/>
      <color theme="0"/>
      <name val="Century Gothic"/>
      <family val="1"/>
      <scheme val="major"/>
    </font>
    <font>
      <sz val="10"/>
      <color theme="0"/>
      <name val="Century Gothic"/>
      <family val="2"/>
      <scheme val="minor"/>
    </font>
    <font>
      <b/>
      <sz val="13"/>
      <color theme="3"/>
      <name val="Century Gothic"/>
      <family val="2"/>
      <scheme val="minor"/>
    </font>
    <font>
      <b/>
      <sz val="16"/>
      <color theme="0"/>
      <name val="Century Gothic"/>
      <family val="2"/>
      <scheme val="major"/>
    </font>
    <font>
      <sz val="11"/>
      <name val="Century Gothic"/>
      <family val="2"/>
      <scheme val="minor"/>
    </font>
    <font>
      <b/>
      <sz val="11"/>
      <name val="Century Gothic"/>
      <family val="2"/>
      <scheme val="minor"/>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8">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0" tint="-4.9989318521683403E-2"/>
        <bgColor indexed="64"/>
      </patternFill>
    </fill>
    <fill>
      <patternFill patternType="solid">
        <fgColor theme="7"/>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style="thin">
        <color theme="7"/>
      </top>
      <bottom style="thin">
        <color theme="7"/>
      </bottom>
      <diagonal/>
    </border>
    <border>
      <left/>
      <right/>
      <top/>
      <bottom style="thin">
        <color theme="3"/>
      </bottom>
      <diagonal/>
    </border>
    <border>
      <left/>
      <right/>
      <top/>
      <bottom style="medium">
        <color theme="3"/>
      </bottom>
      <diagonal/>
    </border>
    <border>
      <left/>
      <right/>
      <top style="medium">
        <color theme="3"/>
      </top>
      <bottom/>
      <diagonal/>
    </border>
    <border>
      <left/>
      <right/>
      <top/>
      <bottom style="thick">
        <color theme="4" tint="0.499984740745262"/>
      </bottom>
      <diagonal/>
    </border>
    <border>
      <left/>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
    <xf numFmtId="0" fontId="0" fillId="0" borderId="0">
      <alignment wrapText="1"/>
    </xf>
    <xf numFmtId="0" fontId="17" fillId="0" borderId="0">
      <alignment horizontal="right" vertical="center"/>
    </xf>
    <xf numFmtId="0" fontId="8" fillId="5" borderId="0">
      <alignment horizontal="center" vertical="center"/>
    </xf>
    <xf numFmtId="166" fontId="16" fillId="0" borderId="0">
      <alignment vertical="center"/>
    </xf>
    <xf numFmtId="0" fontId="9" fillId="0" borderId="0">
      <alignment horizontal="right" vertical="center"/>
    </xf>
    <xf numFmtId="0" fontId="7" fillId="3" borderId="0">
      <alignment horizontal="left" vertical="center"/>
    </xf>
    <xf numFmtId="166" fontId="6" fillId="0" borderId="1">
      <alignment horizontal="right" vertical="center"/>
    </xf>
    <xf numFmtId="166" fontId="5" fillId="2" borderId="0">
      <alignment horizontal="right" vertical="center"/>
    </xf>
    <xf numFmtId="166" fontId="5" fillId="0" borderId="0">
      <alignment horizontal="right" vertical="center"/>
    </xf>
    <xf numFmtId="0" fontId="7" fillId="3" borderId="0">
      <alignment horizontal="right" vertical="center"/>
    </xf>
    <xf numFmtId="0" fontId="11" fillId="0" borderId="0">
      <alignment horizontal="left" vertical="center"/>
    </xf>
    <xf numFmtId="166" fontId="16" fillId="0" borderId="0">
      <alignment vertical="center"/>
    </xf>
    <xf numFmtId="0" fontId="14" fillId="0" borderId="0">
      <alignment horizontal="left" vertical="center"/>
    </xf>
    <xf numFmtId="166" fontId="10" fillId="0" borderId="0"/>
    <xf numFmtId="166" fontId="15" fillId="0" borderId="0">
      <alignment horizontal="right" vertical="center"/>
    </xf>
    <xf numFmtId="166" fontId="15" fillId="0" borderId="0">
      <alignment vertical="center"/>
    </xf>
    <xf numFmtId="166" fontId="15" fillId="0" borderId="0">
      <alignment horizontal="left" vertical="center"/>
    </xf>
    <xf numFmtId="0" fontId="9" fillId="0" borderId="0">
      <alignment horizontal="left" vertical="center"/>
    </xf>
    <xf numFmtId="0" fontId="19" fillId="0" borderId="5" applyNumberFormat="0" applyFill="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9" fillId="11" borderId="9" applyNumberFormat="0" applyAlignment="0" applyProtection="0"/>
    <xf numFmtId="0" fontId="30" fillId="12" borderId="10" applyNumberFormat="0" applyAlignment="0" applyProtection="0"/>
    <xf numFmtId="0" fontId="31" fillId="12" borderId="9" applyNumberFormat="0" applyAlignment="0" applyProtection="0"/>
    <xf numFmtId="0" fontId="32" fillId="0" borderId="11" applyNumberFormat="0" applyFill="0" applyAlignment="0" applyProtection="0"/>
    <xf numFmtId="0" fontId="33" fillId="13" borderId="12" applyNumberFormat="0" applyAlignment="0" applyProtection="0"/>
    <xf numFmtId="0" fontId="34" fillId="0" borderId="0" applyNumberFormat="0" applyFill="0" applyBorder="0" applyAlignment="0" applyProtection="0"/>
    <xf numFmtId="0" fontId="10" fillId="14" borderId="13" applyNumberFormat="0" applyFont="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1" fillId="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85">
    <xf numFmtId="0" fontId="0" fillId="0" borderId="0" xfId="0">
      <alignment wrapText="1"/>
    </xf>
    <xf numFmtId="0" fontId="3" fillId="0" borderId="0" xfId="0" applyFont="1">
      <alignment wrapText="1"/>
    </xf>
    <xf numFmtId="0" fontId="4" fillId="0" borderId="0" xfId="0" applyFont="1" applyAlignment="1"/>
    <xf numFmtId="0" fontId="3" fillId="0" borderId="0" xfId="0" applyFont="1" applyAlignment="1">
      <alignment vertical="center"/>
    </xf>
    <xf numFmtId="166" fontId="16" fillId="0" borderId="0" xfId="3">
      <alignment vertical="center"/>
    </xf>
    <xf numFmtId="0" fontId="4" fillId="0" borderId="0" xfId="0" applyFont="1" applyAlignment="1">
      <alignment horizontal="left"/>
    </xf>
    <xf numFmtId="0" fontId="3" fillId="0" borderId="0" xfId="0" applyFont="1" applyAlignment="1">
      <alignment horizontal="left"/>
    </xf>
    <xf numFmtId="0" fontId="7" fillId="3" borderId="0" xfId="9">
      <alignment horizontal="right" vertical="center"/>
    </xf>
    <xf numFmtId="0" fontId="0" fillId="4" borderId="0" xfId="0" applyFill="1" applyAlignment="1">
      <alignment vertical="center"/>
    </xf>
    <xf numFmtId="0" fontId="0" fillId="0" borderId="0" xfId="0" applyAlignment="1">
      <alignment vertical="center"/>
    </xf>
    <xf numFmtId="0" fontId="0" fillId="4" borderId="2" xfId="0" applyFill="1" applyBorder="1" applyAlignment="1">
      <alignment vertical="center"/>
    </xf>
    <xf numFmtId="0" fontId="0" fillId="0" borderId="2" xfId="0" applyBorder="1" applyAlignment="1">
      <alignment vertical="center"/>
    </xf>
    <xf numFmtId="0" fontId="17" fillId="0" borderId="0" xfId="1">
      <alignment horizontal="right" vertical="center"/>
    </xf>
    <xf numFmtId="0" fontId="3" fillId="5" borderId="0" xfId="0" applyFont="1" applyFill="1">
      <alignment wrapText="1"/>
    </xf>
    <xf numFmtId="0" fontId="12" fillId="5" borderId="0" xfId="0" applyFont="1" applyFill="1">
      <alignment wrapText="1"/>
    </xf>
    <xf numFmtId="0" fontId="11" fillId="0" borderId="0" xfId="10">
      <alignment horizontal="left" vertical="center"/>
    </xf>
    <xf numFmtId="166" fontId="16" fillId="0" borderId="0" xfId="11">
      <alignment vertical="center"/>
    </xf>
    <xf numFmtId="0" fontId="12" fillId="0" borderId="0" xfId="0" applyFont="1">
      <alignment wrapText="1"/>
    </xf>
    <xf numFmtId="0" fontId="13" fillId="7" borderId="0" xfId="1" applyFont="1" applyFill="1">
      <alignment horizontal="right" vertical="center"/>
    </xf>
    <xf numFmtId="0" fontId="17" fillId="6" borderId="0" xfId="1" applyFill="1" applyAlignment="1">
      <alignment horizontal="right" vertical="center" wrapText="1"/>
    </xf>
    <xf numFmtId="0" fontId="8" fillId="0" borderId="0" xfId="2" applyFill="1" applyAlignment="1">
      <alignment horizontal="left" vertical="center"/>
    </xf>
    <xf numFmtId="0" fontId="17" fillId="0" borderId="0" xfId="1" applyAlignment="1">
      <alignment horizontal="right" vertical="center" wrapText="1"/>
    </xf>
    <xf numFmtId="166" fontId="10" fillId="0" borderId="0" xfId="13" applyAlignment="1">
      <alignment horizontal="left"/>
    </xf>
    <xf numFmtId="0" fontId="0" fillId="4" borderId="0" xfId="0" applyFill="1">
      <alignment wrapText="1"/>
    </xf>
    <xf numFmtId="166" fontId="10" fillId="4" borderId="0" xfId="13" applyFill="1" applyAlignment="1">
      <alignment horizontal="left"/>
    </xf>
    <xf numFmtId="166" fontId="10" fillId="4" borderId="0" xfId="13" applyFill="1"/>
    <xf numFmtId="0" fontId="0" fillId="4" borderId="2" xfId="0" applyFill="1" applyBorder="1">
      <alignment wrapText="1"/>
    </xf>
    <xf numFmtId="166" fontId="10" fillId="4" borderId="2" xfId="13" applyFill="1" applyBorder="1" applyAlignment="1">
      <alignment horizontal="left"/>
    </xf>
    <xf numFmtId="0" fontId="0" fillId="7" borderId="0" xfId="0" applyFill="1">
      <alignment wrapText="1"/>
    </xf>
    <xf numFmtId="0" fontId="8" fillId="6" borderId="0" xfId="2" applyFill="1" applyAlignment="1">
      <alignment horizontal="left" vertical="center"/>
    </xf>
    <xf numFmtId="166" fontId="15" fillId="4" borderId="0" xfId="14" applyFill="1">
      <alignment horizontal="right" vertical="center"/>
    </xf>
    <xf numFmtId="166" fontId="15" fillId="0" borderId="2" xfId="14" applyBorder="1">
      <alignment horizontal="right" vertical="center"/>
    </xf>
    <xf numFmtId="0" fontId="17" fillId="0" borderId="4" xfId="1" applyBorder="1" applyAlignment="1">
      <alignment horizontal="right" vertical="center" wrapText="1"/>
    </xf>
    <xf numFmtId="0" fontId="3" fillId="0" borderId="4" xfId="0" applyFont="1" applyBorder="1">
      <alignment wrapText="1"/>
    </xf>
    <xf numFmtId="0" fontId="0" fillId="0" borderId="4" xfId="0" applyBorder="1">
      <alignment wrapText="1"/>
    </xf>
    <xf numFmtId="0" fontId="3" fillId="0" borderId="0" xfId="0" applyFont="1" applyAlignment="1"/>
    <xf numFmtId="0" fontId="9" fillId="0" borderId="3" xfId="4" applyBorder="1" applyAlignment="1">
      <alignment horizontal="right"/>
    </xf>
    <xf numFmtId="0" fontId="3" fillId="0" borderId="3" xfId="0" applyFont="1" applyBorder="1" applyAlignment="1"/>
    <xf numFmtId="0" fontId="0" fillId="0" borderId="3" xfId="0" applyBorder="1" applyAlignment="1"/>
    <xf numFmtId="0" fontId="0" fillId="0" borderId="0" xfId="0" applyAlignment="1"/>
    <xf numFmtId="0" fontId="9" fillId="0" borderId="3" xfId="4" applyBorder="1" applyAlignment="1">
      <alignment horizontal="left"/>
    </xf>
    <xf numFmtId="0" fontId="9" fillId="0" borderId="0" xfId="17" applyAlignment="1">
      <alignment horizontal="left"/>
    </xf>
    <xf numFmtId="0" fontId="14" fillId="0" borderId="0" xfId="12" applyAlignment="1">
      <alignment horizontal="left"/>
    </xf>
    <xf numFmtId="0" fontId="7" fillId="3" borderId="0" xfId="9" applyAlignment="1">
      <alignment vertical="center"/>
    </xf>
    <xf numFmtId="0" fontId="16" fillId="0" borderId="0" xfId="0" applyFont="1">
      <alignment wrapText="1"/>
    </xf>
    <xf numFmtId="0" fontId="13" fillId="6" borderId="0" xfId="1" applyFont="1" applyFill="1">
      <alignment horizontal="right" vertical="center"/>
    </xf>
    <xf numFmtId="0" fontId="0" fillId="0" borderId="0" xfId="0" applyAlignment="1">
      <alignment vertical="center" wrapText="1"/>
    </xf>
    <xf numFmtId="0" fontId="18" fillId="0" borderId="0" xfId="0" applyFont="1">
      <alignment wrapText="1"/>
    </xf>
    <xf numFmtId="0" fontId="18" fillId="0" borderId="0" xfId="0" applyFont="1" applyAlignment="1">
      <alignment vertical="center"/>
    </xf>
    <xf numFmtId="0" fontId="20" fillId="3" borderId="0" xfId="18" applyFont="1" applyFill="1" applyBorder="1" applyAlignment="1">
      <alignment horizontal="center" vertical="center"/>
    </xf>
    <xf numFmtId="0" fontId="21" fillId="0" borderId="0" xfId="0" applyFont="1" applyAlignment="1">
      <alignment vertical="center" wrapText="1"/>
    </xf>
    <xf numFmtId="0" fontId="22" fillId="0" borderId="0" xfId="0" applyFont="1">
      <alignment wrapText="1"/>
    </xf>
    <xf numFmtId="0" fontId="21" fillId="0" borderId="0" xfId="0" applyFont="1">
      <alignment wrapText="1"/>
    </xf>
    <xf numFmtId="0" fontId="7" fillId="3" borderId="0" xfId="5">
      <alignment horizontal="left" vertical="center"/>
    </xf>
    <xf numFmtId="0" fontId="18" fillId="0" borderId="0" xfId="0" applyFont="1" applyAlignment="1">
      <alignment vertical="center" wrapText="1"/>
    </xf>
    <xf numFmtId="0" fontId="7" fillId="3" borderId="0" xfId="9" applyAlignment="1">
      <alignment horizontal="left" vertical="center"/>
    </xf>
    <xf numFmtId="0" fontId="15" fillId="4" borderId="0" xfId="14" applyNumberFormat="1" applyFill="1" applyAlignment="1">
      <alignment horizontal="left" vertical="center"/>
    </xf>
    <xf numFmtId="0" fontId="15" fillId="0" borderId="2" xfId="14" applyNumberFormat="1" applyBorder="1" applyAlignment="1">
      <alignment horizontal="left" vertical="center"/>
    </xf>
    <xf numFmtId="0" fontId="16" fillId="0" borderId="0" xfId="0" applyFont="1" applyAlignment="1">
      <alignment vertical="center"/>
    </xf>
    <xf numFmtId="0" fontId="10" fillId="4" borderId="0" xfId="13" applyNumberFormat="1" applyFill="1" applyAlignment="1">
      <alignment horizontal="right"/>
    </xf>
    <xf numFmtId="0" fontId="10" fillId="0" borderId="0" xfId="13" applyNumberFormat="1" applyAlignment="1">
      <alignment horizontal="right"/>
    </xf>
    <xf numFmtId="0" fontId="10" fillId="4" borderId="2" xfId="13" applyNumberFormat="1" applyFill="1" applyBorder="1" applyAlignment="1">
      <alignment horizontal="right"/>
    </xf>
    <xf numFmtId="0" fontId="10" fillId="0" borderId="2" xfId="13" applyNumberFormat="1" applyBorder="1" applyAlignment="1">
      <alignment horizontal="right"/>
    </xf>
    <xf numFmtId="0" fontId="16" fillId="0" borderId="0" xfId="3" applyNumberFormat="1">
      <alignment vertical="center"/>
    </xf>
    <xf numFmtId="0" fontId="16" fillId="0" borderId="0" xfId="3" applyNumberFormat="1" applyAlignment="1">
      <alignment horizontal="left" vertical="center"/>
    </xf>
    <xf numFmtId="166" fontId="10" fillId="0" borderId="6" xfId="13" applyBorder="1" applyAlignment="1">
      <alignment horizontal="left"/>
    </xf>
    <xf numFmtId="0" fontId="0" fillId="0" borderId="6" xfId="0" applyBorder="1">
      <alignment wrapText="1"/>
    </xf>
    <xf numFmtId="166" fontId="10" fillId="0" borderId="0" xfId="13"/>
    <xf numFmtId="166" fontId="10" fillId="4" borderId="6" xfId="13" applyFill="1" applyBorder="1"/>
    <xf numFmtId="166" fontId="10" fillId="0" borderId="6" xfId="13" applyBorder="1"/>
    <xf numFmtId="166" fontId="0" fillId="4" borderId="0" xfId="0" applyNumberFormat="1" applyFill="1" applyAlignment="1">
      <alignment vertical="center"/>
    </xf>
    <xf numFmtId="166" fontId="0" fillId="0" borderId="0" xfId="0" applyNumberFormat="1" applyAlignment="1">
      <alignment vertical="center"/>
    </xf>
    <xf numFmtId="166" fontId="0" fillId="0" borderId="2" xfId="0" applyNumberFormat="1" applyBorder="1" applyAlignment="1">
      <alignment vertical="center"/>
    </xf>
    <xf numFmtId="166" fontId="0" fillId="4" borderId="2" xfId="0" applyNumberFormat="1" applyFill="1" applyBorder="1" applyAlignment="1">
      <alignment vertical="center"/>
    </xf>
    <xf numFmtId="166" fontId="0" fillId="4" borderId="0" xfId="0" applyNumberFormat="1" applyFill="1" applyAlignment="1">
      <alignment horizontal="right" vertical="center"/>
    </xf>
    <xf numFmtId="166" fontId="0" fillId="0" borderId="0" xfId="0" applyNumberFormat="1" applyAlignment="1">
      <alignment horizontal="right" vertical="center"/>
    </xf>
    <xf numFmtId="166" fontId="0" fillId="4" borderId="2" xfId="0" applyNumberFormat="1" applyFill="1" applyBorder="1" applyAlignment="1">
      <alignment horizontal="right" vertical="center"/>
    </xf>
    <xf numFmtId="166" fontId="16" fillId="0" borderId="0" xfId="0" applyNumberFormat="1" applyFont="1">
      <alignment wrapText="1"/>
    </xf>
    <xf numFmtId="166" fontId="16" fillId="0" borderId="0" xfId="0" applyNumberFormat="1" applyFont="1" applyAlignment="1">
      <alignment vertical="center"/>
    </xf>
    <xf numFmtId="0" fontId="0" fillId="7" borderId="0" xfId="0" applyFill="1" applyAlignment="1">
      <alignment horizontal="center"/>
    </xf>
    <xf numFmtId="0" fontId="8" fillId="5" borderId="4" xfId="2" applyBorder="1">
      <alignment horizontal="center" vertical="center"/>
    </xf>
    <xf numFmtId="0" fontId="17" fillId="3" borderId="0" xfId="1" applyFill="1" applyAlignment="1">
      <alignment horizontal="center" vertical="center" wrapText="1"/>
    </xf>
    <xf numFmtId="0" fontId="17" fillId="3" borderId="3" xfId="1" applyFill="1" applyBorder="1" applyAlignment="1">
      <alignment horizontal="center" vertical="center" wrapText="1"/>
    </xf>
    <xf numFmtId="0" fontId="3" fillId="0" borderId="0" xfId="0" applyFont="1" applyAlignment="1">
      <alignment horizontal="center"/>
    </xf>
    <xf numFmtId="0" fontId="18" fillId="0" borderId="0" xfId="0" applyFont="1" applyAlignment="1">
      <alignment horizontal="center" wrapText="1"/>
    </xf>
  </cellXfs>
  <cellStyles count="64">
    <cellStyle name="%20 - Vurgu1" xfId="41" builtinId="30" customBuiltin="1"/>
    <cellStyle name="%20 - Vurgu2" xfId="45" builtinId="34" customBuiltin="1"/>
    <cellStyle name="%20 - Vurgu3" xfId="49" builtinId="38" customBuiltin="1"/>
    <cellStyle name="%20 - Vurgu4" xfId="53" builtinId="42" customBuiltin="1"/>
    <cellStyle name="%20 - Vurgu5" xfId="57" builtinId="46" customBuiltin="1"/>
    <cellStyle name="%20 - Vurgu6" xfId="61" builtinId="50" customBuiltin="1"/>
    <cellStyle name="%40 - Vurgu1" xfId="42" builtinId="31" customBuiltin="1"/>
    <cellStyle name="%40 - Vurgu2" xfId="46" builtinId="35" customBuiltin="1"/>
    <cellStyle name="%40 - Vurgu3" xfId="50" builtinId="39" customBuiltin="1"/>
    <cellStyle name="%40 - Vurgu4" xfId="54" builtinId="43" customBuiltin="1"/>
    <cellStyle name="%40 - Vurgu5" xfId="58" builtinId="47" customBuiltin="1"/>
    <cellStyle name="%40 - Vurgu6" xfId="62" builtinId="51" customBuiltin="1"/>
    <cellStyle name="%60 - Vurgu1" xfId="43" builtinId="32" customBuiltin="1"/>
    <cellStyle name="%60 - Vurgu2" xfId="47" builtinId="36" customBuiltin="1"/>
    <cellStyle name="%60 - Vurgu3" xfId="51" builtinId="40" customBuiltin="1"/>
    <cellStyle name="%60 - Vurgu4" xfId="55" builtinId="44" customBuiltin="1"/>
    <cellStyle name="%60 - Vurgu5" xfId="59" builtinId="48" customBuiltin="1"/>
    <cellStyle name="%60 - Vurgu6" xfId="63" builtinId="52" customBuiltin="1"/>
    <cellStyle name="Açıklama Metni" xfId="38" builtinId="53" customBuiltin="1"/>
    <cellStyle name="Alt Başlık" xfId="2" xr:uid="{00000000-0005-0000-0000-000004000000}"/>
    <cellStyle name="Ana Başlık" xfId="24" builtinId="15" customBuiltin="1"/>
    <cellStyle name="Bağlı Hücre" xfId="34" builtinId="24" customBuiltin="1"/>
    <cellStyle name="Başlık 1" xfId="25" builtinId="16" customBuiltin="1"/>
    <cellStyle name="Başlık 2" xfId="18" builtinId="17" customBuiltin="1"/>
    <cellStyle name="Başlık 3" xfId="26" builtinId="18" customBuiltin="1"/>
    <cellStyle name="Başlık 4" xfId="27" builtinId="19" customBuiltin="1"/>
    <cellStyle name="Başlık Hücresi" xfId="1" xr:uid="{00000000-0005-0000-0000-000009000000}"/>
    <cellStyle name="Binlik Ayracı [0]" xfId="20" builtinId="6" customBuiltin="1"/>
    <cellStyle name="Çıkış" xfId="32" builtinId="21" customBuiltin="1"/>
    <cellStyle name="Giriş" xfId="31" builtinId="20" customBuiltin="1"/>
    <cellStyle name="Hesaplama" xfId="33" builtinId="22" customBuiltin="1"/>
    <cellStyle name="İkinci Satır Şeridi" xfId="8" xr:uid="{00000000-0005-0000-0000-000003000000}"/>
    <cellStyle name="İlk Satır Şeridi" xfId="7" xr:uid="{00000000-0005-0000-0000-000000000000}"/>
    <cellStyle name="İşaretli Hücre" xfId="35" builtinId="23" customBuiltin="1"/>
    <cellStyle name="İyi" xfId="28" builtinId="26" customBuiltin="1"/>
    <cellStyle name="Kötü" xfId="29" builtinId="27" customBuiltin="1"/>
    <cellStyle name="Normal" xfId="0" builtinId="0" customBuiltin="1"/>
    <cellStyle name="Normal 2" xfId="13" xr:uid="{00000000-0005-0000-0000-000002000000}"/>
    <cellStyle name="Not" xfId="37" builtinId="10" customBuiltin="1"/>
    <cellStyle name="Nötr" xfId="30" builtinId="28" customBuiltin="1"/>
    <cellStyle name="ParaBirimi" xfId="21" builtinId="4" customBuiltin="1"/>
    <cellStyle name="ParaBirimi [0]" xfId="22" builtinId="7" customBuiltin="1"/>
    <cellStyle name="Tablo - Başlık 2" xfId="9" xr:uid="{00000000-0005-0000-0000-000005000000}"/>
    <cellStyle name="Tablo - Toplam" xfId="6" xr:uid="{00000000-0005-0000-0000-000006000000}"/>
    <cellStyle name="Tablo Başlığı" xfId="5" xr:uid="{00000000-0005-0000-0000-000007000000}"/>
    <cellStyle name="Tablo Başlığı 2" xfId="12" xr:uid="{00000000-0005-0000-0000-000008000000}"/>
    <cellStyle name="Toplam" xfId="39" builtinId="25" customBuiltin="1"/>
    <cellStyle name="Toplam - Başlık" xfId="3" xr:uid="{00000000-0005-0000-0000-00000A000000}"/>
    <cellStyle name="Toplam - Başlık 2" xfId="11" xr:uid="{00000000-0005-0000-0000-00000B000000}"/>
    <cellStyle name="Toplam - Başlık 3" xfId="15" xr:uid="{00000000-0005-0000-0000-00000C000000}"/>
    <cellStyle name="Toplam - Başlıklar" xfId="4" xr:uid="{00000000-0005-0000-0000-00000D000000}"/>
    <cellStyle name="Toplam - Başlıklar 2" xfId="10" xr:uid="{00000000-0005-0000-0000-00000E000000}"/>
    <cellStyle name="Toplam - Başlıklar 3" xfId="14" xr:uid="{00000000-0005-0000-0000-00000F000000}"/>
    <cellStyle name="Toplam - Başlıklar 3 2" xfId="16" xr:uid="{00000000-0005-0000-0000-000010000000}"/>
    <cellStyle name="Toplam - Başlıklar 4" xfId="17" xr:uid="{00000000-0005-0000-0000-000011000000}"/>
    <cellStyle name="Uyarı Metni" xfId="36" builtinId="11" customBuiltin="1"/>
    <cellStyle name="Virgül" xfId="19" builtinId="3" customBuiltin="1"/>
    <cellStyle name="Vurgu1" xfId="40" builtinId="29" customBuiltin="1"/>
    <cellStyle name="Vurgu2" xfId="44" builtinId="33" customBuiltin="1"/>
    <cellStyle name="Vurgu3" xfId="48" builtinId="37" customBuiltin="1"/>
    <cellStyle name="Vurgu4" xfId="52" builtinId="41" customBuiltin="1"/>
    <cellStyle name="Vurgu5" xfId="56" builtinId="45" customBuiltin="1"/>
    <cellStyle name="Vurgu6" xfId="60" builtinId="49" customBuiltin="1"/>
    <cellStyle name="Yüzde" xfId="23" builtinId="5" customBuiltin="1"/>
  </cellStyles>
  <dxfs count="67">
    <dxf>
      <font>
        <b/>
        <i val="0"/>
        <strike val="0"/>
        <condense val="0"/>
        <extend val="0"/>
        <outline val="0"/>
        <shadow val="0"/>
        <u val="none"/>
        <vertAlign val="baseline"/>
        <sz val="12"/>
        <color theme="7"/>
        <name val="Century Gothic"/>
        <family val="2"/>
        <scheme val="minor"/>
      </font>
      <numFmt numFmtId="166" formatCode="#,##0.00\ &quot;₺&quot;"/>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theme="7"/>
        <name val="Century Gothic"/>
        <family val="2"/>
        <scheme val="minor"/>
      </font>
      <numFmt numFmtId="166" formatCode="#,##0.00\ &quot;₺&quot;"/>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theme="7"/>
        <name val="Century Gothic"/>
        <family val="2"/>
        <scheme val="minor"/>
      </font>
      <numFmt numFmtId="167"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numFmt numFmtId="0" formatCode="General"/>
    </dxf>
    <dxf>
      <numFmt numFmtId="0" formatCode="General"/>
    </dxf>
    <dxf>
      <font>
        <b/>
        <i val="0"/>
        <strike val="0"/>
        <condense val="0"/>
        <extend val="0"/>
        <outline val="0"/>
        <shadow val="0"/>
        <u val="none"/>
        <vertAlign val="baseline"/>
        <sz val="12"/>
        <color theme="7"/>
        <name val="Century Gothic"/>
        <family val="2"/>
        <scheme val="minor"/>
      </font>
      <numFmt numFmtId="166" formatCode="#,##0.00\ &quot;₺&quot;"/>
    </dxf>
    <dxf>
      <font>
        <b/>
        <i val="0"/>
        <strike val="0"/>
        <condense val="0"/>
        <extend val="0"/>
        <outline val="0"/>
        <shadow val="0"/>
        <u val="none"/>
        <vertAlign val="baseline"/>
        <sz val="12"/>
        <color theme="7"/>
        <name val="Century Gothic"/>
        <family val="2"/>
        <scheme val="minor"/>
      </font>
      <numFmt numFmtId="166" formatCode="#,##0.00\ &quot;₺&quot;"/>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dxf>
    <dxf>
      <font>
        <b/>
        <i val="0"/>
        <strike val="0"/>
        <condense val="0"/>
        <extend val="0"/>
        <outline val="0"/>
        <shadow val="0"/>
        <u val="none"/>
        <vertAlign val="baseline"/>
        <sz val="12"/>
        <color theme="7"/>
        <name val="Century Gothic"/>
        <family val="2"/>
        <scheme val="minor"/>
      </font>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alignment horizontal="general" vertical="bottom" textRotation="0" wrapText="1" indent="0" justifyLastLine="0" shrinkToFit="0" readingOrder="0"/>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alignment horizontal="general" vertical="bottom" textRotation="0" wrapText="1" indent="0" justifyLastLine="0" shrinkToFit="0" readingOrder="0"/>
    </dxf>
    <dxf>
      <font>
        <b/>
        <strike val="0"/>
        <outline val="0"/>
        <shadow val="0"/>
        <u val="none"/>
        <vertAlign val="baseline"/>
        <sz val="12"/>
        <color theme="7"/>
        <name val="Century Gothic"/>
        <family val="2"/>
        <scheme val="minor"/>
      </font>
    </dxf>
    <dxf>
      <numFmt numFmtId="0" formatCode="General"/>
    </dxf>
    <dxf>
      <font>
        <b/>
        <i val="0"/>
        <strike val="0"/>
        <condense val="0"/>
        <extend val="0"/>
        <outline val="0"/>
        <shadow val="0"/>
        <u val="none"/>
        <vertAlign val="baseline"/>
        <sz val="12"/>
        <color theme="7"/>
        <name val="Century Gothic"/>
        <family val="2"/>
        <scheme val="minor"/>
      </font>
      <numFmt numFmtId="166" formatCode="#,##0.00\ &quot;₺&quot;"/>
    </dxf>
    <dxf>
      <font>
        <b/>
        <i val="0"/>
        <strike val="0"/>
        <condense val="0"/>
        <extend val="0"/>
        <outline val="0"/>
        <shadow val="0"/>
        <u val="none"/>
        <vertAlign val="baseline"/>
        <sz val="12"/>
        <color theme="7"/>
        <name val="Century Gothic"/>
        <family val="2"/>
        <scheme val="minor"/>
      </font>
      <numFmt numFmtId="166" formatCode="#,##0.00\ &quot;₺&quot;"/>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dxf>
    <dxf>
      <font>
        <b/>
        <i val="0"/>
        <strike val="0"/>
        <condense val="0"/>
        <extend val="0"/>
        <outline val="0"/>
        <shadow val="0"/>
        <u val="none"/>
        <vertAlign val="baseline"/>
        <sz val="12"/>
        <color theme="7"/>
        <name val="Century Gothic"/>
        <family val="2"/>
        <scheme val="minor"/>
      </font>
    </dxf>
    <dxf>
      <numFmt numFmtId="0" formatCode="General"/>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dxf>
    <dxf>
      <font>
        <b/>
        <strike val="0"/>
        <outline val="0"/>
        <shadow val="0"/>
        <u val="none"/>
        <vertAlign val="baseline"/>
        <sz val="12"/>
        <color theme="7"/>
        <name val="Century Gothic"/>
        <family val="2"/>
        <scheme val="minor"/>
      </font>
    </dxf>
    <dxf>
      <numFmt numFmtId="0" formatCode="General"/>
    </dxf>
    <dxf>
      <font>
        <b/>
        <i val="0"/>
        <strike val="0"/>
        <condense val="0"/>
        <extend val="0"/>
        <outline val="0"/>
        <shadow val="0"/>
        <u val="none"/>
        <vertAlign val="baseline"/>
        <sz val="12"/>
        <color theme="7"/>
        <name val="Century Gothic"/>
        <family val="2"/>
        <scheme val="minor"/>
      </font>
      <numFmt numFmtId="166" formatCode="#,##0.00\ &quot;₺&quot;"/>
    </dxf>
    <dxf>
      <font>
        <b/>
        <i val="0"/>
        <strike val="0"/>
        <condense val="0"/>
        <extend val="0"/>
        <outline val="0"/>
        <shadow val="0"/>
        <u val="none"/>
        <vertAlign val="baseline"/>
        <sz val="12"/>
        <color theme="7"/>
        <name val="Century Gothic"/>
        <family val="2"/>
        <scheme val="minor"/>
      </font>
      <numFmt numFmtId="166" formatCode="#,##0.00\ &quot;₺&quot;"/>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dxf>
    <dxf>
      <font>
        <b/>
        <i val="0"/>
        <strike val="0"/>
        <condense val="0"/>
        <extend val="0"/>
        <outline val="0"/>
        <shadow val="0"/>
        <u val="none"/>
        <vertAlign val="baseline"/>
        <sz val="12"/>
        <color theme="7"/>
        <name val="Century Gothic"/>
        <family val="2"/>
        <scheme val="minor"/>
      </font>
    </dxf>
    <dxf>
      <numFmt numFmtId="0" formatCode="General"/>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alignment horizontal="general" vertical="bottom" textRotation="0" wrapText="1" indent="0" justifyLastLine="0" shrinkToFit="0" readingOrder="0"/>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alignment horizontal="general" vertical="bottom" textRotation="0" wrapText="1" indent="0" justifyLastLine="0" shrinkToFit="0" readingOrder="0"/>
    </dxf>
    <dxf>
      <font>
        <b/>
        <strike val="0"/>
        <outline val="0"/>
        <shadow val="0"/>
        <u val="none"/>
        <vertAlign val="baseline"/>
        <sz val="12"/>
        <color theme="7"/>
        <name val="Century Gothic"/>
        <family val="2"/>
        <scheme val="minor"/>
      </font>
    </dxf>
    <dxf>
      <numFmt numFmtId="0" formatCode="General"/>
    </dxf>
    <dxf>
      <font>
        <b/>
        <i val="0"/>
        <strike val="0"/>
        <condense val="0"/>
        <extend val="0"/>
        <outline val="0"/>
        <shadow val="0"/>
        <u val="none"/>
        <vertAlign val="baseline"/>
        <sz val="12"/>
        <color theme="7"/>
        <name val="Century Gothic"/>
        <family val="2"/>
        <scheme val="minor"/>
      </font>
      <numFmt numFmtId="166" formatCode="#,##0.00\ &quot;₺&quot;"/>
    </dxf>
    <dxf>
      <font>
        <b/>
        <i val="0"/>
        <strike val="0"/>
        <condense val="0"/>
        <extend val="0"/>
        <outline val="0"/>
        <shadow val="0"/>
        <u val="none"/>
        <vertAlign val="baseline"/>
        <sz val="12"/>
        <color theme="7"/>
        <name val="Century Gothic"/>
        <family val="2"/>
        <scheme val="minor"/>
      </font>
      <numFmt numFmtId="166" formatCode="#,##0.00\ &quot;₺&quot;"/>
    </dxf>
    <dxf>
      <font>
        <b/>
        <i val="0"/>
        <strike val="0"/>
        <condense val="0"/>
        <extend val="0"/>
        <outline val="0"/>
        <shadow val="0"/>
        <u val="none"/>
        <vertAlign val="baseline"/>
        <sz val="12"/>
        <color theme="7"/>
        <name val="Century Gothic"/>
        <family val="2"/>
        <scheme val="minor"/>
      </font>
    </dxf>
    <dxf>
      <font>
        <b/>
        <i val="0"/>
        <strike val="0"/>
        <condense val="0"/>
        <extend val="0"/>
        <outline val="0"/>
        <shadow val="0"/>
        <u val="none"/>
        <vertAlign val="baseline"/>
        <sz val="12"/>
        <color theme="7"/>
        <name val="Century Gothic"/>
        <family val="2"/>
        <scheme val="minor"/>
      </font>
    </dxf>
    <dxf>
      <font>
        <b/>
        <i val="0"/>
        <strike val="0"/>
        <condense val="0"/>
        <extend val="0"/>
        <outline val="0"/>
        <shadow val="0"/>
        <u val="none"/>
        <vertAlign val="baseline"/>
        <sz val="12"/>
        <color theme="7"/>
        <name val="Century Gothic"/>
        <family val="2"/>
        <scheme val="minor"/>
      </font>
    </dxf>
    <dxf>
      <font>
        <b/>
        <i val="0"/>
        <strike val="0"/>
        <condense val="0"/>
        <extend val="0"/>
        <outline val="0"/>
        <shadow val="0"/>
        <u val="none"/>
        <vertAlign val="baseline"/>
        <sz val="12"/>
        <color theme="7"/>
        <name val="Century Gothic"/>
        <family val="2"/>
        <scheme val="minor"/>
      </font>
    </dxf>
    <dxf>
      <font>
        <b/>
        <strike val="0"/>
        <outline val="0"/>
        <shadow val="0"/>
        <u val="none"/>
        <vertAlign val="baseline"/>
        <sz val="12"/>
        <color theme="7"/>
        <name val="Century Gothic"/>
        <family val="2"/>
        <scheme val="minor"/>
      </font>
    </dxf>
    <dxf>
      <numFmt numFmtId="0" formatCode="General"/>
    </dxf>
    <dxf>
      <numFmt numFmtId="168" formatCode="\$#,##0.00"/>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168" formatCode="\$#,##0.00"/>
      <alignment horizontal="general" vertical="center" textRotation="0" wrapText="0" indent="0" justifyLastLine="0" shrinkToFit="0" readingOrder="0"/>
    </dxf>
    <dxf>
      <font>
        <strike val="0"/>
        <outline val="0"/>
        <shadow val="0"/>
        <u val="none"/>
        <vertAlign val="baseline"/>
        <sz val="14"/>
        <color theme="0"/>
        <name val="Calibri"/>
        <family val="2"/>
      </font>
      <numFmt numFmtId="0" formatCode="General"/>
      <fill>
        <patternFill patternType="solid">
          <fgColor indexed="64"/>
          <bgColor theme="3"/>
        </patternFill>
      </fill>
      <alignment horizontal="general" vertical="center" textRotation="0" wrapText="0" indent="0" justifyLastLine="0" shrinkToFit="0" readingOrder="0"/>
    </dxf>
    <dxf>
      <numFmt numFmtId="168" formatCode="\$#,##0.00"/>
      <alignment horizontal="general" vertical="center" textRotation="0" wrapText="0" indent="0" justifyLastLine="0" shrinkToFit="0" readingOrder="0"/>
    </dxf>
    <dxf>
      <font>
        <strike val="0"/>
        <outline val="0"/>
        <shadow val="0"/>
        <u val="none"/>
        <vertAlign val="baseline"/>
        <sz val="14"/>
        <color theme="0"/>
        <name val="Calibri"/>
        <family val="2"/>
      </font>
      <numFmt numFmtId="0" formatCode="General"/>
      <fill>
        <patternFill patternType="solid">
          <fgColor indexed="64"/>
          <bgColor theme="7"/>
        </patternFill>
      </fill>
      <alignment horizontal="general" vertical="center" textRotation="0" wrapText="0" indent="0" justifyLastLine="0" shrinkToFit="0" readingOrder="0"/>
    </dxf>
    <dxf>
      <numFmt numFmtId="168" formatCode="\$#,##0.00"/>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168" formatCode="\$#,##0.00"/>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border diagonalUp="0" diagonalDown="0">
        <left/>
        <right/>
        <top style="medium">
          <color theme="3"/>
        </top>
        <bottom/>
        <vertical/>
        <horizontal/>
      </border>
    </dxf>
    <dxf>
      <numFmt numFmtId="168" formatCode="\$#,##0.00"/>
      <alignment horizontal="general" vertical="center" textRotation="0" wrapText="0" indent="0" justifyLastLine="0" shrinkToFit="0" readingOrder="0"/>
    </dxf>
    <dxf>
      <numFmt numFmtId="0" formatCode="General"/>
      <fill>
        <patternFill patternType="solid">
          <fgColor indexed="64"/>
          <bgColor theme="3"/>
        </patternFill>
      </fill>
      <alignment horizontal="general" vertical="center" textRotation="0" wrapText="0" indent="0" justifyLastLine="0" shrinkToFit="0" readingOrder="0"/>
    </dxf>
    <dxf>
      <font>
        <strike val="0"/>
        <outline val="0"/>
        <shadow val="0"/>
        <u val="none"/>
        <vertAlign val="baseline"/>
        <sz val="10"/>
        <color auto="1"/>
        <name val="Century Gothic"/>
        <scheme val="minor"/>
      </font>
      <numFmt numFmtId="168" formatCode="\$#,##0.00"/>
      <alignment horizontal="general" vertical="center" textRotation="0" wrapText="0" indent="0" justifyLastLine="0" shrinkToFit="0" readingOrder="0"/>
    </dxf>
    <dxf>
      <font>
        <strike val="0"/>
        <outline val="0"/>
        <shadow val="0"/>
        <u val="none"/>
        <vertAlign val="baseline"/>
        <sz val="14"/>
        <color theme="0"/>
        <name val="Calibri"/>
        <family val="2"/>
      </font>
      <numFmt numFmtId="0" formatCode="General"/>
      <fill>
        <patternFill patternType="solid">
          <fgColor indexed="64"/>
          <bgColor theme="3"/>
        </patternFill>
      </fill>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Tablo Stili 1" pivot="0" count="4" xr9:uid="{00000000-0011-0000-FFFF-FFFF00000000}">
      <tableStyleElement type="wholeTable" dxfId="66"/>
      <tableStyleElement type="headerRow" dxfId="65"/>
      <tableStyleElement type="totalRow" dxfId="64"/>
      <tableStyleElement type="firstRowStripe" dxfId="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7527870392068026"/>
          <c:y val="8.0157250953721712E-2"/>
          <c:w val="0.62444742066508396"/>
          <c:h val="0.77922201454383255"/>
        </c:manualLayout>
      </c:layout>
      <c:barChart>
        <c:barDir val="col"/>
        <c:grouping val="clustered"/>
        <c:varyColors val="0"/>
        <c:ser>
          <c:idx val="0"/>
          <c:order val="0"/>
          <c:tx>
            <c:v>Toplam gelir</c:v>
          </c:tx>
          <c:spPr>
            <a:solidFill>
              <a:schemeClr val="accent5">
                <a:shade val="76000"/>
              </a:schemeClr>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7-396A-4EC2-BC3D-5CE92D3ABD9E}"/>
              </c:ext>
            </c:extLst>
          </c:dPt>
          <c:dPt>
            <c:idx val="1"/>
            <c:invertIfNegative val="0"/>
            <c:bubble3D val="0"/>
            <c:spPr>
              <a:solidFill>
                <a:schemeClr val="tx2"/>
              </a:solidFill>
              <a:ln>
                <a:noFill/>
              </a:ln>
              <a:effectLst/>
            </c:spPr>
            <c:extLst>
              <c:ext xmlns:c16="http://schemas.microsoft.com/office/drawing/2014/chart" uri="{C3380CC4-5D6E-409C-BE32-E72D297353CC}">
                <c16:uniqueId val="{00000002-396A-4EC2-BC3D-5CE92D3ABD9E}"/>
              </c:ext>
            </c:extLst>
          </c:dPt>
          <c:cat>
            <c:strLit>
              <c:ptCount val="2"/>
              <c:pt idx="0">
                <c:v>Tahmini</c:v>
              </c:pt>
              <c:pt idx="1">
                <c:v>Fiili</c:v>
              </c:pt>
            </c:strLit>
          </c:cat>
          <c:val>
            <c:numRef>
              <c:f>Özet!$C$6:$D$6</c:f>
              <c:numCache>
                <c:formatCode>#,##0.00\ "₺"</c:formatCode>
                <c:ptCount val="2"/>
                <c:pt idx="0">
                  <c:v>1936</c:v>
                </c:pt>
                <c:pt idx="1">
                  <c:v>1831</c:v>
                </c:pt>
              </c:numCache>
            </c:numRef>
          </c:val>
          <c:extLst>
            <c:ext xmlns:c16="http://schemas.microsoft.com/office/drawing/2014/chart" uri="{C3380CC4-5D6E-409C-BE32-E72D297353CC}">
              <c16:uniqueId val="{00000000-396A-4EC2-BC3D-5CE92D3ABD9E}"/>
            </c:ext>
          </c:extLst>
        </c:ser>
        <c:ser>
          <c:idx val="1"/>
          <c:order val="1"/>
          <c:tx>
            <c:v>Toplam giderler</c:v>
          </c:tx>
          <c:spPr>
            <a:solidFill>
              <a:schemeClr val="accent4"/>
            </a:solidFill>
            <a:ln>
              <a:noFill/>
            </a:ln>
            <a:effectLst/>
          </c:spPr>
          <c:invertIfNegative val="0"/>
          <c:cat>
            <c:strLit>
              <c:ptCount val="2"/>
              <c:pt idx="0">
                <c:v>Tahmini</c:v>
              </c:pt>
              <c:pt idx="1">
                <c:v>Fiili</c:v>
              </c:pt>
            </c:strLit>
          </c:cat>
          <c:val>
            <c:numRef>
              <c:f>Özet!$C$7:$D$7</c:f>
              <c:numCache>
                <c:formatCode>#,##0.00\ "₺"</c:formatCode>
                <c:ptCount val="2"/>
                <c:pt idx="0">
                  <c:v>1145</c:v>
                </c:pt>
                <c:pt idx="1">
                  <c:v>395</c:v>
                </c:pt>
              </c:numCache>
            </c:numRef>
          </c:val>
          <c:extLst>
            <c:ext xmlns:c16="http://schemas.microsoft.com/office/drawing/2014/chart" uri="{C3380CC4-5D6E-409C-BE32-E72D297353CC}">
              <c16:uniqueId val="{00000001-396A-4EC2-BC3D-5CE92D3ABD9E}"/>
            </c:ext>
          </c:extLst>
        </c:ser>
        <c:dLbls>
          <c:showLegendKey val="0"/>
          <c:showVal val="0"/>
          <c:showCatName val="0"/>
          <c:showSerName val="0"/>
          <c:showPercent val="0"/>
          <c:showBubbleSize val="0"/>
        </c:dLbls>
        <c:gapWidth val="199"/>
        <c:axId val="106426752"/>
        <c:axId val="106429824"/>
      </c:barChart>
      <c:catAx>
        <c:axId val="106426752"/>
        <c:scaling>
          <c:orientation val="minMax"/>
        </c:scaling>
        <c:delete val="0"/>
        <c:axPos val="b"/>
        <c:numFmt formatCode="General" sourceLinked="0"/>
        <c:majorTickMark val="none"/>
        <c:minorTickMark val="none"/>
        <c:tickLblPos val="nextTo"/>
        <c:spPr>
          <a:noFill/>
          <a:ln w="9525" cap="flat" cmpd="sng" algn="ctr">
            <a:noFill/>
            <a:round/>
          </a:ln>
          <a:effectLst/>
        </c:spPr>
        <c:txPr>
          <a:bodyPr rot="0" spcFirstLastPara="1" vertOverflow="ellipsis" wrap="square" anchor="ctr" anchorCtr="1"/>
          <a:lstStyle/>
          <a:p>
            <a:pPr>
              <a:defRPr sz="1200" b="1" i="0" u="none" strike="noStrike" kern="1200" cap="none" spc="0" normalizeH="0" baseline="0">
                <a:solidFill>
                  <a:schemeClr val="tx2"/>
                </a:solidFill>
                <a:latin typeface="Century Gothic" panose="020B0502020202020204" pitchFamily="34" charset="0"/>
                <a:ea typeface="+mn-ea"/>
                <a:cs typeface="+mn-cs"/>
              </a:defRPr>
            </a:pPr>
            <a:endParaRPr lang="tr-TR"/>
          </a:p>
        </c:txPr>
        <c:crossAx val="106429824"/>
        <c:crosses val="autoZero"/>
        <c:auto val="1"/>
        <c:lblAlgn val="ctr"/>
        <c:lblOffset val="100"/>
        <c:tickLblSkip val="1"/>
        <c:tickMarkSkip val="1"/>
        <c:noMultiLvlLbl val="1"/>
      </c:catAx>
      <c:valAx>
        <c:axId val="106429824"/>
        <c:scaling>
          <c:orientation val="minMax"/>
        </c:scaling>
        <c:delete val="0"/>
        <c:axPos val="l"/>
        <c:majorGridlines>
          <c:spPr>
            <a:ln w="0" cap="flat" cmpd="sng" algn="ctr">
              <a:solidFill>
                <a:schemeClr val="tx2">
                  <a:alpha val="24000"/>
                </a:schemeClr>
              </a:solidFill>
              <a:round/>
            </a:ln>
            <a:effectLst/>
          </c:spPr>
        </c:majorGridlines>
        <c:numFmt formatCode="#,##0.00\ &quot;₺&quot;" sourceLinked="1"/>
        <c:majorTickMark val="none"/>
        <c:minorTickMark val="none"/>
        <c:tickLblPos val="nextTo"/>
        <c:spPr>
          <a:noFill/>
          <a:ln>
            <a:noFill/>
          </a:ln>
          <a:effectLst/>
        </c:spPr>
        <c:txPr>
          <a:bodyPr rot="0" spcFirstLastPara="1" vertOverflow="ellipsis" wrap="square" anchor="ctr" anchorCtr="1"/>
          <a:lstStyle/>
          <a:p>
            <a:pPr>
              <a:defRPr sz="1200" b="1" i="0" u="none" strike="noStrike" kern="1200" baseline="0">
                <a:solidFill>
                  <a:schemeClr val="tx2"/>
                </a:solidFill>
                <a:latin typeface="Century Gothic" panose="020B0502020202020204" pitchFamily="34" charset="0"/>
                <a:ea typeface="+mn-ea"/>
                <a:cs typeface="+mn-cs"/>
              </a:defRPr>
            </a:pPr>
            <a:endParaRPr lang="tr-TR"/>
          </a:p>
        </c:txPr>
        <c:crossAx val="106426752"/>
        <c:crossesAt val="1"/>
        <c:crossBetween val="between"/>
      </c:valAx>
      <c:spPr>
        <a:noFill/>
        <a:ln>
          <a:noFill/>
        </a:ln>
        <a:effectLst/>
      </c:spPr>
    </c:plotArea>
    <c:legend>
      <c:legendPos val="r"/>
      <c:layout>
        <c:manualLayout>
          <c:xMode val="edge"/>
          <c:yMode val="edge"/>
          <c:x val="0.81125519663095746"/>
          <c:y val="0.78286490844967715"/>
          <c:w val="0.18230784708845552"/>
          <c:h val="9.251587066835582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j-lt"/>
              <a:ea typeface="宋体"/>
              <a:cs typeface="宋体"/>
            </a:defRPr>
          </a:pPr>
          <a:endParaRPr lang="tr-TR"/>
        </a:p>
      </c:txPr>
    </c:legend>
    <c:plotVisOnly val="1"/>
    <c:dispBlanksAs val="gap"/>
    <c:showDLblsOverMax val="0"/>
  </c:chart>
  <c:spPr>
    <a:noFill/>
    <a:ln w="9525" cap="flat" cmpd="sng" algn="ctr">
      <a:noFill/>
      <a:round/>
    </a:ln>
    <a:effectLst/>
  </c:spPr>
  <c:txPr>
    <a:bodyPr/>
    <a:lstStyle/>
    <a:p>
      <a:pPr>
        <a:defRPr>
          <a:solidFill>
            <a:schemeClr val="dk1"/>
          </a:solidFill>
          <a:latin typeface="+mn-lt"/>
          <a:ea typeface="+mn-ea"/>
          <a:cs typeface="+mn-cs"/>
        </a:defRPr>
      </a:pPr>
      <a:endParaRPr lang="tr-TR"/>
    </a:p>
  </c:txPr>
  <c:printSettings>
    <c:headerFooter/>
    <c:pageMargins b="0.75000000000000189" l="0.70000000000000062" r="0.70000000000000062" t="0.75000000000000189" header="0.30000000000000032" footer="0.30000000000000032"/>
    <c:pageSetup paperSize="0" orientation="landscape" horizontalDpi="300" verticalDpi="300" copies="0"/>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256055</xdr:colOff>
      <xdr:row>7</xdr:row>
      <xdr:rowOff>193404</xdr:rowOff>
    </xdr:from>
    <xdr:to>
      <xdr:col>4</xdr:col>
      <xdr:colOff>203062</xdr:colOff>
      <xdr:row>11</xdr:row>
      <xdr:rowOff>12369</xdr:rowOff>
    </xdr:to>
    <xdr:graphicFrame macro="">
      <xdr:nvGraphicFramePr>
        <xdr:cNvPr id="5" name="Grafik 1" descr="Tahmini ve Fiili Toplam Geliri ve Toplam Gideri gösteren kümelenmiş sütun grafik">
          <a:extLst>
            <a:ext uri="{FF2B5EF4-FFF2-40B4-BE49-F238E27FC236}">
              <a16:creationId xmlns:a16="http://schemas.microsoft.com/office/drawing/2014/main" id="{60863F3F-7848-4564-A588-3361AC30A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iteGiderlerini" displayName="SiteGiderlerini" ref="B7:D12" totalsRowCount="1" headerRowDxfId="62" dataDxfId="61">
  <autoFilter ref="B7:D11" xr:uid="{00000000-0009-0000-0100-000001000000}">
    <filterColumn colId="0" hiddenButton="1"/>
    <filterColumn colId="1" hiddenButton="1"/>
    <filterColumn colId="2" hiddenButton="1"/>
  </autoFilter>
  <tableColumns count="3">
    <tableColumn id="1" xr3:uid="{00000000-0010-0000-0000-000001000000}" name="Site" totalsRowLabel="Toplam"/>
    <tableColumn id="2" xr3:uid="{00000000-0010-0000-0000-000002000000}" name="Tahmini" totalsRowFunction="sum"/>
    <tableColumn id="3" xr3:uid="{00000000-0010-0000-0000-000003000000}" name="Fiili" totalsRowFunction="sum"/>
  </tableColumns>
  <tableStyleInfo showFirstColumn="1" showLastColumn="0" showRowStripes="1" showColumnStripes="0"/>
  <extLst>
    <ext xmlns:x14="http://schemas.microsoft.com/office/spreadsheetml/2009/9/main" uri="{504A1905-F514-4f6f-8877-14C23A59335A}">
      <x14:table altTextSummary="Tahmini ve Fiili Saha Maliyetlerini bu tabloya girin. Toplam en son otomatik olarak hesaplanır"/>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3DD056C-FFB8-4B9E-8E14-D5B12E0B9C1F}" name="ÜrünSatışları" displayName="ÜrünSatışları" ref="B25:G30" totalsRowCount="1" headerRowDxfId="27" totalsRowDxfId="26">
  <autoFilter ref="B25:G29" xr:uid="{684FDA5D-B4D6-495C-99B2-D39C6C827520}">
    <filterColumn colId="0" hiddenButton="1"/>
    <filterColumn colId="1" hiddenButton="1"/>
    <filterColumn colId="2" hiddenButton="1"/>
    <filterColumn colId="3" hiddenButton="1"/>
    <filterColumn colId="4" hiddenButton="1"/>
    <filterColumn colId="5" hiddenButton="1"/>
  </autoFilter>
  <tableColumns count="6">
    <tableColumn id="1" xr3:uid="{BC6418F7-A9C8-43A1-A6F2-3AB561596D66}" name="Tahmini" totalsRowLabel=" " dataDxfId="25" totalsRowDxfId="24"/>
    <tableColumn id="2" xr3:uid="{365083BD-F86C-4BB5-996F-C626439D2D1C}" name="Fiili" dataDxfId="23" totalsRowDxfId="22"/>
    <tableColumn id="3" xr3:uid="{146161C7-AC9D-4222-9562-41B5332DD37C}" name="Tür" dataDxfId="21" totalsRowDxfId="20"/>
    <tableColumn id="4" xr3:uid="{B0900443-8038-4D5C-9BF0-16F5BEB30D99}" name="Fiyat" dataDxfId="19" totalsRowDxfId="18"/>
    <tableColumn id="5" xr3:uid="{3A47B389-5237-4990-A605-B1747E2AD3C9}" name="Tahmini Toplam" totalsRowFunction="sum" totalsRowDxfId="17">
      <calculatedColumnFormula>B26*E26</calculatedColumnFormula>
    </tableColumn>
    <tableColumn id="6" xr3:uid="{9ECF773D-EFF2-40D6-8076-132E5B814654}" name="Fiili Toplam" totalsRowFunction="sum" totalsRowDxfId="16">
      <calculatedColumnFormula>C26*E26</calculatedColumnFormula>
    </tableColumn>
  </tableColumns>
  <tableStyleInfo showFirstColumn="1" showLastColumn="0" showRowStripes="0" showColumnStripes="0"/>
  <extLst>
    <ext xmlns:x14="http://schemas.microsoft.com/office/spreadsheetml/2009/9/main" uri="{504A1905-F514-4f6f-8877-14C23A59335A}">
      <x14:table altTextSummary="Bu tabloya satılan ürünlerin Tahmini ve Fiili sayısını ve ürün fiyatlarını yazın. Ürünlerin satışından gelen Tahmini ve Fiili Gelirler ve Toplamlar otomatik olarak hesaplanır"/>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6E950BD-4F6D-4DF6-8BFD-B5C5483D0D4F}" name="SergiAçanlarVeSatıcılar" displayName="SergiAçanlarVeSatıcılar" ref="B19:G23" totalsRowCount="1" headerRowDxfId="15" totalsRowDxfId="14">
  <autoFilter ref="B19:G22" xr:uid="{D62341D1-7152-4895-956D-01ED391EDACB}">
    <filterColumn colId="0" hiddenButton="1"/>
    <filterColumn colId="1" hiddenButton="1"/>
    <filterColumn colId="2" hiddenButton="1"/>
    <filterColumn colId="3" hiddenButton="1"/>
    <filterColumn colId="4" hiddenButton="1"/>
    <filterColumn colId="5" hiddenButton="1"/>
  </autoFilter>
  <tableColumns count="6">
    <tableColumn id="1" xr3:uid="{26244883-B09A-42C0-B3A8-965A2FC967D7}" name="Tahmini" totalsRowLabel=" " dataDxfId="13" totalsRowDxfId="12"/>
    <tableColumn id="2" xr3:uid="{3390ED39-05DF-4BA5-A133-BBF70CBEA7F0}" name="Fiili" dataDxfId="11" totalsRowDxfId="10"/>
    <tableColumn id="3" xr3:uid="{3EAEED3D-70C3-47CB-800A-B18C07AE1451}" name="Tür" totalsRowDxfId="9"/>
    <tableColumn id="4" xr3:uid="{79D672F5-E00D-4213-8AAE-8F74FB6310D8}" name="Fiyat" dataDxfId="8" totalsRowDxfId="7"/>
    <tableColumn id="5" xr3:uid="{A72B8C55-9405-4B43-BFB5-92FFD70E5367}" name="Tahmini Toplam" totalsRowFunction="sum" totalsRowDxfId="6">
      <calculatedColumnFormula>B20*E20</calculatedColumnFormula>
    </tableColumn>
    <tableColumn id="6" xr3:uid="{F4EE8538-2BD6-45C4-8023-98CE902D8628}" name="Fiili Toplam" totalsRowFunction="sum" totalsRowDxfId="5">
      <calculatedColumnFormula>C20*E20</calculatedColumnFormula>
    </tableColumn>
  </tableColumns>
  <tableStyleInfo showFirstColumn="1" showLastColumn="0" showRowStripes="0" showColumnStripes="0"/>
  <extLst>
    <ext xmlns:x14="http://schemas.microsoft.com/office/spreadsheetml/2009/9/main" uri="{504A1905-F514-4f6f-8877-14C23A59335A}">
      <x14:table altTextSummary="Bu tabloya stand sorumlularının ve satıcıların Tahmini ve Fiili sayısını ve stand fiyatlarını yazın. Her bir stand türü için stand sorumlularından gelen Tahmini ve Fiili Gelirler ve Toplamlar otomatik olarak hesaplanır"/>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41E86A-36E0-480D-A3DC-D3229DD85844}" name="Toplam" displayName="Toplam" ref="B5:D8" totalsRowCount="1" headerRowDxfId="4">
  <autoFilter ref="B5:D7" xr:uid="{44C87851-1F72-45EA-B09F-30EC68A28FB2}">
    <filterColumn colId="0" hiddenButton="1"/>
    <filterColumn colId="1" hiddenButton="1"/>
    <filterColumn colId="2" hiddenButton="1"/>
  </autoFilter>
  <tableColumns count="3">
    <tableColumn id="1" xr3:uid="{715B62C2-E136-42AB-A40A-CAF45FF3CA04}" name="Toplam" totalsRowLabel="Toplam kâr (veya zarar)" dataDxfId="3" totalsRowDxfId="2"/>
    <tableColumn id="2" xr3:uid="{9ACE6E1F-4ADA-4C40-852B-D31827674F33}" name="Tahmini" totalsRowFunction="custom" totalsRowDxfId="1">
      <totalsRowFormula>C6-C7</totalsRowFormula>
    </tableColumn>
    <tableColumn id="3" xr3:uid="{64DFDDFA-82F3-4CD3-9EF3-EB94E0961F33}" name="Fiili" totalsRowFunction="custom" totalsRowDxfId="0">
      <totalsRowFormula>D6-D7</totalsRowFormula>
    </tableColumn>
  </tableColumns>
  <tableStyleInfo showFirstColumn="1" showLastColumn="0" showRowStripes="0" showColumnStripes="0"/>
  <extLst>
    <ext xmlns:x14="http://schemas.microsoft.com/office/spreadsheetml/2009/9/main" uri="{504A1905-F514-4f6f-8877-14C23A59335A}">
      <x14:table altTextSummary="Bu tabloda Toplam Tahmini ve Fiili Gelir ve Giderler otomatik olarak güncelleştirilir. Toplam kâr ya da zarar en sonda otomatik olarak hesaplanı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korasyonlarGiderlerini" displayName="DekorasyonlarGiderlerini" ref="B14:D20" totalsRowCount="1" headerRowDxfId="60" dataDxfId="59">
  <autoFilter ref="B14:D19" xr:uid="{00000000-0009-0000-0100-000002000000}">
    <filterColumn colId="0" hiddenButton="1"/>
    <filterColumn colId="1" hiddenButton="1"/>
    <filterColumn colId="2" hiddenButton="1"/>
  </autoFilter>
  <tableColumns count="3">
    <tableColumn id="1" xr3:uid="{00000000-0010-0000-0100-000001000000}" name="Dekorasyonlar" totalsRowLabel="Toplam" totalsRowDxfId="58"/>
    <tableColumn id="2" xr3:uid="{00000000-0010-0000-0100-000002000000}" name="Tahmini" totalsRowFunction="sum"/>
    <tableColumn id="3" xr3:uid="{00000000-0010-0000-0100-000003000000}" name="Fiili" totalsRowFunction="sum"/>
  </tableColumns>
  <tableStyleInfo showFirstColumn="1" showLastColumn="0" showRowStripes="1" showColumnStripes="0"/>
  <extLst>
    <ext xmlns:x14="http://schemas.microsoft.com/office/spreadsheetml/2009/9/main" uri="{504A1905-F514-4f6f-8877-14C23A59335A}">
      <x14:table altTextSummary="Tahmini ve Fiili Dekorasyon Giderlerini bu tabloya girin. Toplam en son otomatik olarak hesaplanı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nıtımGiderlerini" displayName="TanıtımGiderlerini" ref="B22:D26" totalsRowCount="1" headerRowDxfId="57" dataDxfId="56">
  <autoFilter ref="B22:D25" xr:uid="{00000000-0009-0000-0100-000003000000}">
    <filterColumn colId="0" hiddenButton="1"/>
    <filterColumn colId="1" hiddenButton="1"/>
    <filterColumn colId="2" hiddenButton="1"/>
  </autoFilter>
  <tableColumns count="3">
    <tableColumn id="1" xr3:uid="{00000000-0010-0000-0200-000001000000}" name="Tanıtım" totalsRowLabel="Toplam"/>
    <tableColumn id="2" xr3:uid="{00000000-0010-0000-0200-000002000000}" name="Tahmini" totalsRowFunction="sum"/>
    <tableColumn id="3" xr3:uid="{00000000-0010-0000-0200-000003000000}" name="Fiili" totalsRowFunction="sum"/>
  </tableColumns>
  <tableStyleInfo showFirstColumn="1" showLastColumn="0" showRowStripes="1" showColumnStripes="0"/>
  <extLst>
    <ext xmlns:x14="http://schemas.microsoft.com/office/spreadsheetml/2009/9/main" uri="{504A1905-F514-4f6f-8877-14C23A59335A}">
      <x14:table altTextSummary="Tahmini ve Fiili Tanıtım Giderlerini bu tabloya girin. Toplam en son otomatik olarak hesaplanır"/>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ÇeşitliGiderleri" displayName="ÇeşitliGiderleri" ref="B28:D33" totalsRowCount="1" headerRowDxfId="55" dataDxfId="54">
  <autoFilter ref="B28:D32" xr:uid="{00000000-0009-0000-0100-000004000000}">
    <filterColumn colId="0" hiddenButton="1"/>
    <filterColumn colId="1" hiddenButton="1"/>
    <filterColumn colId="2" hiddenButton="1"/>
  </autoFilter>
  <tableColumns count="3">
    <tableColumn id="1" xr3:uid="{00000000-0010-0000-0300-000001000000}" name="Çeşitli" totalsRowLabel="Toplam"/>
    <tableColumn id="2" xr3:uid="{00000000-0010-0000-0300-000002000000}" name="Tahmini" totalsRowFunction="sum"/>
    <tableColumn id="3" xr3:uid="{00000000-0010-0000-0300-000003000000}" name="Fiili" totalsRowFunction="sum"/>
  </tableColumns>
  <tableStyleInfo showFirstColumn="1" showLastColumn="0" showRowStripes="1" showColumnStripes="0"/>
  <extLst>
    <ext xmlns:x14="http://schemas.microsoft.com/office/spreadsheetml/2009/9/main" uri="{504A1905-F514-4f6f-8877-14C23A59335A}">
      <x14:table altTextSummary="Tahmini ve Fiili Diğer Giderleri bu tabloya girin. Toplam en son otomatik olarak hesaplanı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AtıştırmaGiderlerini" displayName="AtıştırmaGiderlerini" ref="F7:H12" totalsRowCount="1" headerRowDxfId="53" dataDxfId="52">
  <autoFilter ref="F7:H11" xr:uid="{00000000-0009-0000-0100-000005000000}">
    <filterColumn colId="0" hiddenButton="1"/>
    <filterColumn colId="1" hiddenButton="1"/>
    <filterColumn colId="2" hiddenButton="1"/>
  </autoFilter>
  <tableColumns count="3">
    <tableColumn id="1" xr3:uid="{00000000-0010-0000-0400-000001000000}" name="Atıştırma" totalsRowLabel="Toplam"/>
    <tableColumn id="2" xr3:uid="{00000000-0010-0000-0400-000002000000}" name="Tahmini" totalsRowFunction="sum"/>
    <tableColumn id="3" xr3:uid="{00000000-0010-0000-0400-000003000000}" name="Fiili" totalsRowFunction="sum"/>
  </tableColumns>
  <tableStyleInfo showFirstColumn="1" showLastColumn="0" showRowStripes="1" showColumnStripes="0"/>
  <extLst>
    <ext xmlns:x14="http://schemas.microsoft.com/office/spreadsheetml/2009/9/main" uri="{504A1905-F514-4f6f-8877-14C23A59335A}">
      <x14:table altTextSummary="Tahmini ve Fiili İçecek Giderlerini bu tabloya girin. Toplam en son otomatik olarak hesaplanır"/>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rogramGiderlerini" displayName="ProgramGiderlerini" ref="F14:H20" totalsRowCount="1" headerRowDxfId="51" dataDxfId="50">
  <autoFilter ref="F14:H19" xr:uid="{00000000-0009-0000-0100-000006000000}">
    <filterColumn colId="0" hiddenButton="1"/>
    <filterColumn colId="1" hiddenButton="1"/>
    <filterColumn colId="2" hiddenButton="1"/>
  </autoFilter>
  <tableColumns count="3">
    <tableColumn id="1" xr3:uid="{00000000-0010-0000-0500-000001000000}" name="Program" totalsRowLabel="Toplam"/>
    <tableColumn id="2" xr3:uid="{00000000-0010-0000-0500-000002000000}" name="Tahmini" totalsRowFunction="sum"/>
    <tableColumn id="3" xr3:uid="{00000000-0010-0000-0500-000003000000}" name="Fiili" totalsRowFunction="sum"/>
  </tableColumns>
  <tableStyleInfo showFirstColumn="1" showLastColumn="0" showRowStripes="1" showColumnStripes="0"/>
  <extLst>
    <ext xmlns:x14="http://schemas.microsoft.com/office/spreadsheetml/2009/9/main" uri="{504A1905-F514-4f6f-8877-14C23A59335A}">
      <x14:table altTextSummary="Tahmini ve Fiili Program Giderlerini bu tabloya girin. Toplam en son otomatik olarak hesaplanır"/>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ÖdüllerGiderlerini" displayName="ÖdüllerGiderlerini" ref="F22:H25" totalsRowCount="1" headerRowDxfId="49" dataDxfId="48">
  <autoFilter ref="F22:H24" xr:uid="{00000000-0009-0000-0100-000007000000}">
    <filterColumn colId="0" hiddenButton="1"/>
    <filterColumn colId="1" hiddenButton="1"/>
    <filterColumn colId="2" hiddenButton="1"/>
  </autoFilter>
  <tableColumns count="3">
    <tableColumn id="1" xr3:uid="{00000000-0010-0000-0600-000001000000}" name="Ödüller" totalsRowLabel="Toplam"/>
    <tableColumn id="2" xr3:uid="{00000000-0010-0000-0600-000002000000}" name="Tahmini" totalsRowFunction="sum"/>
    <tableColumn id="3" xr3:uid="{00000000-0010-0000-0600-000003000000}" name="Fiili" totalsRowFunction="sum"/>
  </tableColumns>
  <tableStyleInfo showFirstColumn="1" showLastColumn="0" showRowStripes="1" showColumnStripes="0"/>
  <extLst>
    <ext xmlns:x14="http://schemas.microsoft.com/office/spreadsheetml/2009/9/main" uri="{504A1905-F514-4f6f-8877-14C23A59335A}">
      <x14:table altTextSummary="Tahmini ve Fiili Ödül Giderlerini bu tabloya girin. Toplam en son otomatik olarak hesaplanır"/>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F934E-1CF9-4525-A781-A2CFBBDC7A07}" name="Girişler" displayName="Girişler" ref="B7:G11" totalsRowCount="1" headerRowDxfId="47" totalsRowDxfId="46">
  <autoFilter ref="B7:G10" xr:uid="{7BC44FD1-D91C-4648-B5D1-2FA456220A3B}">
    <filterColumn colId="0" hiddenButton="1"/>
    <filterColumn colId="1" hiddenButton="1"/>
    <filterColumn colId="2" hiddenButton="1"/>
    <filterColumn colId="3" hiddenButton="1"/>
    <filterColumn colId="4" hiddenButton="1"/>
    <filterColumn colId="5" hiddenButton="1"/>
  </autoFilter>
  <tableColumns count="6">
    <tableColumn id="1" xr3:uid="{1956CEF2-66C0-4CE8-980F-818E1104E113}" name="Tahmini" totalsRowLabel=" " totalsRowDxfId="45"/>
    <tableColumn id="2" xr3:uid="{190635A1-C89F-4B41-9577-106010040DD2}" name="Fiili" totalsRowDxfId="44"/>
    <tableColumn id="3" xr3:uid="{801E504E-0C17-4D32-A4C0-ECA08E25BAC7}" name="Tür" totalsRowDxfId="43"/>
    <tableColumn id="4" xr3:uid="{8DD036BD-E0F9-473A-B7C6-53BA29CD673E}" name="Fiyat" totalsRowDxfId="42"/>
    <tableColumn id="5" xr3:uid="{B626F33E-F2A0-4BAB-B5F8-F4449D6C40F8}" name="Tahmini Toplam" totalsRowFunction="sum" totalsRowDxfId="41">
      <calculatedColumnFormula>B8*E8</calculatedColumnFormula>
    </tableColumn>
    <tableColumn id="6" xr3:uid="{8CEF3842-6AC2-4DEC-B98E-272B51785A45}" name="Fiili Toplam" totalsRowFunction="sum" totalsRowDxfId="40">
      <calculatedColumnFormula>C8*E8</calculatedColumnFormula>
    </tableColumn>
  </tableColumns>
  <tableStyleInfo showFirstColumn="1" showLastColumn="0" showRowStripes="0" showColumnStripes="0"/>
  <extLst>
    <ext xmlns:x14="http://schemas.microsoft.com/office/spreadsheetml/2009/9/main" uri="{504A1905-F514-4f6f-8877-14C23A59335A}">
      <x14:table altTextSummary="Bu tabloya Tahmini ve Fiili giriş sayısını ve her yaş grubu için bilet fiyatını girin. Girişlerden gelen Tahmini ve Fiili Gelirler ve Toplamlar otomatik olarak hesaplanı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54C90BF-BF8A-4CBE-8E99-BFF32747D52A}" name="ProgramdakiReklamlar" displayName="ProgramdakiReklamlar" ref="B13:G17" totalsRowCount="1" headerRowDxfId="39" totalsRowDxfId="38">
  <autoFilter ref="B13:G16" xr:uid="{3ED3A882-653C-4D69-9A88-46A2556EC8FC}">
    <filterColumn colId="0" hiddenButton="1"/>
    <filterColumn colId="1" hiddenButton="1"/>
    <filterColumn colId="2" hiddenButton="1"/>
    <filterColumn colId="3" hiddenButton="1"/>
    <filterColumn colId="4" hiddenButton="1"/>
    <filterColumn colId="5" hiddenButton="1"/>
  </autoFilter>
  <tableColumns count="6">
    <tableColumn id="1" xr3:uid="{49FCF96E-7577-4C71-8A60-5E7A454CE540}" name="Tahmini" totalsRowLabel=" " dataDxfId="37" totalsRowDxfId="36"/>
    <tableColumn id="2" xr3:uid="{8007CE88-F562-4753-9981-1610AECEA5F8}" name="Fiili" dataDxfId="35" totalsRowDxfId="34"/>
    <tableColumn id="3" xr3:uid="{F04AF209-89F6-410C-918A-091D08F5CF3D}" name="Tür" dataDxfId="33" totalsRowDxfId="32"/>
    <tableColumn id="4" xr3:uid="{C3FE77EC-5521-49FF-9A6F-498984BE8BFF}" name="Fiyat" dataDxfId="31" totalsRowDxfId="30"/>
    <tableColumn id="5" xr3:uid="{9C66B263-C646-4E43-ADA0-C12623582F85}" name="Tahmini Toplam" totalsRowFunction="sum" totalsRowDxfId="29">
      <calculatedColumnFormula>B14*E14</calculatedColumnFormula>
    </tableColumn>
    <tableColumn id="6" xr3:uid="{0683A6F8-CDF0-4B41-8DC0-861A05E61DB7}" name="Fiili Toplam" totalsRowFunction="sum" totalsRowDxfId="28">
      <calculatedColumnFormula>C14*E14</calculatedColumnFormula>
    </tableColumn>
  </tableColumns>
  <tableStyleInfo showFirstColumn="1" showLastColumn="0" showRowStripes="1" showColumnStripes="0"/>
  <extLst>
    <ext xmlns:x14="http://schemas.microsoft.com/office/spreadsheetml/2009/9/main" uri="{504A1905-F514-4f6f-8877-14C23A59335A}">
      <x14:table altTextSummary="Bu tabloya reklamların Tahmini ve Fiili sayısını ve reklam fiyatlarını yazın. Reklamlardan gelen Tahmini ve Fiili Gelirler ve Toplamlar otomatik olarak hesaplanır"/>
    </ext>
  </extLst>
</table>
</file>

<file path=xl/theme/theme1.xml><?xml version="1.0" encoding="utf-8"?>
<a:theme xmlns:a="http://schemas.openxmlformats.org/drawingml/2006/main" name="Office Theme">
  <a:themeElements>
    <a:clrScheme name="Custom 146">
      <a:dk1>
        <a:sysClr val="windowText" lastClr="000000"/>
      </a:dk1>
      <a:lt1>
        <a:sysClr val="window" lastClr="FFFFFF"/>
      </a:lt1>
      <a:dk2>
        <a:srgbClr val="385468"/>
      </a:dk2>
      <a:lt2>
        <a:srgbClr val="C9C2D1"/>
      </a:lt2>
      <a:accent1>
        <a:srgbClr val="89C8C1"/>
      </a:accent1>
      <a:accent2>
        <a:srgbClr val="F08A7B"/>
      </a:accent2>
      <a:accent3>
        <a:srgbClr val="6BB1C9"/>
      </a:accent3>
      <a:accent4>
        <a:srgbClr val="CE4242"/>
      </a:accent4>
      <a:accent5>
        <a:srgbClr val="0D6E74"/>
      </a:accent5>
      <a:accent6>
        <a:srgbClr val="1AB0AD"/>
      </a:accent6>
      <a:hlink>
        <a:srgbClr val="B333FF"/>
      </a:hlink>
      <a:folHlink>
        <a:srgbClr val="5300A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4609-BD12-4008-8DDE-8F9C74422398}">
  <dimension ref="B1:B8"/>
  <sheetViews>
    <sheetView showGridLines="0" tabSelected="1" workbookViewId="0"/>
  </sheetViews>
  <sheetFormatPr defaultRowHeight="17.25" x14ac:dyDescent="0.3"/>
  <cols>
    <col min="1" max="1" width="2.77734375" customWidth="1"/>
    <col min="2" max="2" width="80.77734375" customWidth="1"/>
    <col min="3" max="3" width="2.77734375" customWidth="1"/>
  </cols>
  <sheetData>
    <row r="1" spans="2:2" s="46" customFormat="1" ht="30" customHeight="1" x14ac:dyDescent="0.3">
      <c r="B1" s="49" t="s">
        <v>0</v>
      </c>
    </row>
    <row r="2" spans="2:2" s="46" customFormat="1" ht="45.75" customHeight="1" x14ac:dyDescent="0.3">
      <c r="B2" s="50" t="s">
        <v>1</v>
      </c>
    </row>
    <row r="3" spans="2:2" s="46" customFormat="1" ht="30" customHeight="1" x14ac:dyDescent="0.3">
      <c r="B3" s="50" t="s">
        <v>2</v>
      </c>
    </row>
    <row r="4" spans="2:2" s="46" customFormat="1" ht="30" customHeight="1" x14ac:dyDescent="0.3">
      <c r="B4" s="50" t="s">
        <v>3</v>
      </c>
    </row>
    <row r="5" spans="2:2" s="46" customFormat="1" ht="30" customHeight="1" x14ac:dyDescent="0.3">
      <c r="B5" s="50" t="s">
        <v>4</v>
      </c>
    </row>
    <row r="6" spans="2:2" s="46" customFormat="1" ht="30" customHeight="1" x14ac:dyDescent="0.2">
      <c r="B6" s="51" t="s">
        <v>5</v>
      </c>
    </row>
    <row r="7" spans="2:2" ht="63" customHeight="1" x14ac:dyDescent="0.3">
      <c r="B7" s="50" t="s">
        <v>6</v>
      </c>
    </row>
    <row r="8" spans="2:2" ht="37.5" customHeight="1" x14ac:dyDescent="0.3">
      <c r="B8" s="52"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9"/>
  <sheetViews>
    <sheetView showGridLines="0" zoomScaleNormal="100" workbookViewId="0"/>
  </sheetViews>
  <sheetFormatPr defaultColWidth="8.88671875" defaultRowHeight="30" customHeight="1" x14ac:dyDescent="0.25"/>
  <cols>
    <col min="1" max="1" width="6.88671875" style="54" customWidth="1"/>
    <col min="2" max="2" width="21.21875" style="1" customWidth="1"/>
    <col min="3" max="4" width="11.6640625" style="1" customWidth="1"/>
    <col min="5" max="5" width="7" style="1" customWidth="1"/>
    <col min="6" max="6" width="25.44140625" style="1" bestFit="1" customWidth="1"/>
    <col min="7" max="8" width="11.6640625" style="1" customWidth="1"/>
    <col min="9" max="9" width="2.77734375" style="1" customWidth="1"/>
    <col min="10" max="16384" width="8.88671875" style="1"/>
  </cols>
  <sheetData>
    <row r="1" spans="1:17" ht="12.75" customHeight="1" x14ac:dyDescent="0.3">
      <c r="A1" s="54" t="s">
        <v>8</v>
      </c>
      <c r="B1" s="14"/>
      <c r="C1" s="29"/>
      <c r="D1" s="19"/>
      <c r="E1" s="18"/>
      <c r="F1" s="79"/>
      <c r="G1" s="79"/>
      <c r="H1" s="79"/>
      <c r="I1"/>
      <c r="J1"/>
      <c r="K1"/>
      <c r="L1"/>
      <c r="M1"/>
      <c r="N1"/>
      <c r="O1"/>
      <c r="P1"/>
      <c r="Q1"/>
    </row>
    <row r="2" spans="1:17" ht="145.5" customHeight="1" thickBot="1" x14ac:dyDescent="0.35">
      <c r="A2" s="54" t="s">
        <v>92</v>
      </c>
      <c r="B2" s="81" t="s">
        <v>14</v>
      </c>
      <c r="C2" s="81"/>
      <c r="D2" s="81"/>
      <c r="E2" s="81"/>
      <c r="F2" s="81"/>
      <c r="G2" s="81"/>
      <c r="H2" s="81"/>
      <c r="I2"/>
      <c r="J2"/>
      <c r="K2"/>
      <c r="L2"/>
      <c r="M2"/>
      <c r="N2"/>
      <c r="O2"/>
      <c r="P2"/>
      <c r="Q2"/>
    </row>
    <row r="3" spans="1:17" ht="42" customHeight="1" x14ac:dyDescent="0.3">
      <c r="A3" s="54" t="s">
        <v>9</v>
      </c>
      <c r="B3" s="20"/>
      <c r="C3" s="32"/>
      <c r="D3" s="33"/>
      <c r="E3" s="34"/>
      <c r="F3" s="34"/>
      <c r="G3" s="80" t="s">
        <v>53</v>
      </c>
      <c r="H3" s="80"/>
      <c r="I3"/>
      <c r="J3"/>
      <c r="K3"/>
      <c r="L3"/>
      <c r="M3"/>
      <c r="N3"/>
      <c r="O3"/>
      <c r="P3"/>
    </row>
    <row r="4" spans="1:17" s="35" customFormat="1" ht="70.5" customHeight="1" thickBot="1" x14ac:dyDescent="0.35">
      <c r="A4" s="54" t="s">
        <v>10</v>
      </c>
      <c r="B4" s="36"/>
      <c r="C4" s="37"/>
      <c r="D4" s="37"/>
      <c r="E4" s="38"/>
      <c r="F4" s="38"/>
      <c r="G4" s="36" t="s">
        <v>37</v>
      </c>
      <c r="H4" s="36" t="s">
        <v>38</v>
      </c>
      <c r="I4" s="39"/>
      <c r="J4" s="39"/>
      <c r="K4" s="39"/>
      <c r="L4" s="39"/>
      <c r="M4" s="39"/>
      <c r="N4" s="39"/>
      <c r="O4" s="39"/>
      <c r="P4" s="39"/>
    </row>
    <row r="5" spans="1:17" s="3" customFormat="1" ht="22.5" customHeight="1" x14ac:dyDescent="0.3">
      <c r="A5" s="54" t="s">
        <v>11</v>
      </c>
      <c r="B5" s="15" t="s">
        <v>15</v>
      </c>
      <c r="E5"/>
      <c r="F5"/>
      <c r="G5" s="16">
        <f>SUM(C12,C20,C26,C33,G12,G20,G25)</f>
        <v>1145</v>
      </c>
      <c r="H5" s="16">
        <f>SUM(D12,D20,D26,D33,H12,H20,H25)</f>
        <v>395</v>
      </c>
      <c r="I5"/>
      <c r="J5"/>
      <c r="K5"/>
      <c r="L5"/>
      <c r="M5"/>
      <c r="N5"/>
      <c r="O5"/>
      <c r="P5"/>
    </row>
    <row r="6" spans="1:17" ht="26.25" customHeight="1" x14ac:dyDescent="0.3">
      <c r="E6"/>
      <c r="F6"/>
      <c r="G6"/>
      <c r="H6"/>
      <c r="I6"/>
      <c r="J6"/>
      <c r="K6"/>
      <c r="L6"/>
      <c r="M6"/>
      <c r="N6"/>
      <c r="O6"/>
      <c r="P6"/>
    </row>
    <row r="7" spans="1:17" ht="30" customHeight="1" x14ac:dyDescent="0.3">
      <c r="A7" s="54" t="s">
        <v>12</v>
      </c>
      <c r="B7" s="53" t="s">
        <v>16</v>
      </c>
      <c r="C7" s="7" t="s">
        <v>37</v>
      </c>
      <c r="D7" s="7" t="s">
        <v>38</v>
      </c>
      <c r="E7"/>
      <c r="F7" s="53" t="s">
        <v>39</v>
      </c>
      <c r="G7" s="7" t="s">
        <v>37</v>
      </c>
      <c r="H7" s="7" t="s">
        <v>38</v>
      </c>
      <c r="I7"/>
      <c r="J7"/>
      <c r="K7"/>
      <c r="L7"/>
      <c r="M7"/>
      <c r="N7"/>
      <c r="O7"/>
      <c r="P7"/>
    </row>
    <row r="8" spans="1:17" ht="30" customHeight="1" x14ac:dyDescent="0.3">
      <c r="B8" s="8" t="s">
        <v>17</v>
      </c>
      <c r="C8" s="70">
        <v>500</v>
      </c>
      <c r="D8" s="70">
        <v>250</v>
      </c>
      <c r="E8"/>
      <c r="F8" s="8" t="s">
        <v>40</v>
      </c>
      <c r="G8" s="70"/>
      <c r="H8" s="70"/>
      <c r="I8"/>
      <c r="J8"/>
      <c r="K8"/>
      <c r="L8"/>
      <c r="M8"/>
      <c r="N8"/>
      <c r="O8"/>
      <c r="P8"/>
    </row>
    <row r="9" spans="1:17" ht="30" customHeight="1" x14ac:dyDescent="0.3">
      <c r="B9" s="9" t="s">
        <v>18</v>
      </c>
      <c r="C9" s="71">
        <v>400</v>
      </c>
      <c r="D9" s="71">
        <v>50</v>
      </c>
      <c r="E9"/>
      <c r="F9" s="9" t="s">
        <v>41</v>
      </c>
      <c r="G9" s="71"/>
      <c r="H9" s="71"/>
      <c r="I9"/>
      <c r="J9"/>
      <c r="K9"/>
      <c r="L9"/>
      <c r="M9"/>
      <c r="N9"/>
      <c r="O9"/>
      <c r="P9"/>
    </row>
    <row r="10" spans="1:17" ht="30" customHeight="1" x14ac:dyDescent="0.3">
      <c r="B10" s="8" t="s">
        <v>19</v>
      </c>
      <c r="C10" s="70"/>
      <c r="D10" s="70"/>
      <c r="E10"/>
      <c r="F10" s="8" t="s">
        <v>42</v>
      </c>
      <c r="G10" s="70"/>
      <c r="H10" s="70"/>
      <c r="I10"/>
      <c r="J10"/>
      <c r="K10"/>
      <c r="L10"/>
      <c r="M10"/>
      <c r="N10"/>
      <c r="O10"/>
      <c r="P10"/>
    </row>
    <row r="11" spans="1:17" ht="30" customHeight="1" x14ac:dyDescent="0.3">
      <c r="B11" s="11" t="s">
        <v>20</v>
      </c>
      <c r="C11" s="72"/>
      <c r="D11" s="72"/>
      <c r="E11"/>
      <c r="F11" s="11" t="s">
        <v>43</v>
      </c>
      <c r="G11" s="72"/>
      <c r="H11" s="72"/>
      <c r="I11"/>
      <c r="J11"/>
      <c r="K11"/>
      <c r="L11"/>
      <c r="M11"/>
      <c r="N11"/>
      <c r="O11"/>
      <c r="P11"/>
    </row>
    <row r="12" spans="1:17" ht="30" customHeight="1" x14ac:dyDescent="0.3">
      <c r="B12" s="4" t="s">
        <v>21</v>
      </c>
      <c r="C12" s="4">
        <f>SUBTOTAL(109,SiteGiderlerini[Tahmini])</f>
        <v>900</v>
      </c>
      <c r="D12" s="4">
        <f>SUBTOTAL(109,SiteGiderlerini[Fiili])</f>
        <v>300</v>
      </c>
      <c r="E12"/>
      <c r="F12" s="4" t="s">
        <v>21</v>
      </c>
      <c r="G12" s="4">
        <f>SUBTOTAL(109,AtıştırmaGiderlerini[Tahmini])</f>
        <v>0</v>
      </c>
      <c r="H12" s="4">
        <f>SUBTOTAL(109,AtıştırmaGiderlerini[Fiili])</f>
        <v>0</v>
      </c>
      <c r="I12"/>
      <c r="J12"/>
      <c r="K12"/>
      <c r="L12"/>
      <c r="M12"/>
      <c r="N12"/>
      <c r="O12"/>
      <c r="P12"/>
    </row>
    <row r="13" spans="1:17" ht="33" customHeight="1" x14ac:dyDescent="0.3">
      <c r="B13"/>
      <c r="C13"/>
      <c r="D13"/>
      <c r="E13"/>
      <c r="F13"/>
      <c r="G13"/>
      <c r="H13"/>
      <c r="I13"/>
      <c r="J13"/>
      <c r="K13"/>
      <c r="L13"/>
      <c r="M13"/>
      <c r="N13"/>
      <c r="O13"/>
      <c r="P13"/>
    </row>
    <row r="14" spans="1:17" ht="30" customHeight="1" x14ac:dyDescent="0.3">
      <c r="A14" s="54" t="s">
        <v>93</v>
      </c>
      <c r="B14" s="53" t="s">
        <v>22</v>
      </c>
      <c r="C14" s="7" t="s">
        <v>37</v>
      </c>
      <c r="D14" s="7" t="s">
        <v>38</v>
      </c>
      <c r="E14"/>
      <c r="F14" s="53" t="s">
        <v>44</v>
      </c>
      <c r="G14" s="7" t="s">
        <v>37</v>
      </c>
      <c r="H14" s="7" t="s">
        <v>38</v>
      </c>
      <c r="I14"/>
      <c r="J14"/>
      <c r="K14"/>
      <c r="L14"/>
      <c r="M14"/>
      <c r="N14"/>
      <c r="O14"/>
      <c r="P14"/>
    </row>
    <row r="15" spans="1:17" ht="30" customHeight="1" x14ac:dyDescent="0.3">
      <c r="B15" s="8" t="s">
        <v>23</v>
      </c>
      <c r="C15" s="70">
        <v>200</v>
      </c>
      <c r="D15" s="70">
        <v>50</v>
      </c>
      <c r="E15"/>
      <c r="F15" s="8" t="s">
        <v>45</v>
      </c>
      <c r="G15" s="70"/>
      <c r="H15" s="70"/>
      <c r="I15"/>
      <c r="J15"/>
      <c r="K15"/>
      <c r="L15"/>
      <c r="M15"/>
      <c r="N15"/>
      <c r="O15"/>
      <c r="P15"/>
    </row>
    <row r="16" spans="1:17" ht="30" customHeight="1" x14ac:dyDescent="0.3">
      <c r="B16" s="9" t="s">
        <v>24</v>
      </c>
      <c r="C16" s="71"/>
      <c r="D16" s="71"/>
      <c r="E16"/>
      <c r="F16" s="9" t="s">
        <v>46</v>
      </c>
      <c r="G16" s="71"/>
      <c r="H16" s="71"/>
      <c r="I16"/>
      <c r="J16"/>
      <c r="K16"/>
      <c r="L16"/>
      <c r="M16"/>
      <c r="N16"/>
      <c r="O16"/>
      <c r="P16"/>
    </row>
    <row r="17" spans="1:16" ht="30" customHeight="1" x14ac:dyDescent="0.3">
      <c r="B17" s="8" t="s">
        <v>25</v>
      </c>
      <c r="C17" s="70"/>
      <c r="D17" s="70"/>
      <c r="E17"/>
      <c r="F17" s="8" t="s">
        <v>47</v>
      </c>
      <c r="G17" s="70"/>
      <c r="H17" s="70"/>
      <c r="I17"/>
      <c r="J17"/>
      <c r="K17"/>
      <c r="L17"/>
      <c r="M17"/>
      <c r="N17"/>
      <c r="O17"/>
      <c r="P17"/>
    </row>
    <row r="18" spans="1:16" ht="30" customHeight="1" x14ac:dyDescent="0.3">
      <c r="B18" s="9" t="s">
        <v>26</v>
      </c>
      <c r="C18" s="71"/>
      <c r="D18" s="71"/>
      <c r="E18"/>
      <c r="F18" s="9" t="s">
        <v>48</v>
      </c>
      <c r="G18" s="71"/>
      <c r="H18" s="71"/>
      <c r="I18"/>
      <c r="J18"/>
      <c r="K18"/>
      <c r="L18"/>
      <c r="M18"/>
      <c r="N18"/>
      <c r="O18"/>
      <c r="P18"/>
    </row>
    <row r="19" spans="1:16" ht="30" customHeight="1" x14ac:dyDescent="0.3">
      <c r="B19" s="10" t="s">
        <v>27</v>
      </c>
      <c r="C19" s="73"/>
      <c r="D19" s="73"/>
      <c r="E19"/>
      <c r="F19" s="10" t="s">
        <v>49</v>
      </c>
      <c r="G19" s="73"/>
      <c r="H19" s="73"/>
      <c r="I19"/>
      <c r="J19"/>
      <c r="K19"/>
      <c r="L19"/>
      <c r="M19"/>
      <c r="N19"/>
      <c r="O19"/>
      <c r="P19"/>
    </row>
    <row r="20" spans="1:16" ht="30" customHeight="1" x14ac:dyDescent="0.3">
      <c r="B20" s="4" t="s">
        <v>21</v>
      </c>
      <c r="C20" s="4">
        <f>SUBTOTAL(109,DekorasyonlarGiderlerini[Tahmini])</f>
        <v>200</v>
      </c>
      <c r="D20" s="4">
        <f>SUBTOTAL(109,DekorasyonlarGiderlerini[Fiili])</f>
        <v>50</v>
      </c>
      <c r="E20"/>
      <c r="F20" s="4" t="s">
        <v>21</v>
      </c>
      <c r="G20" s="4">
        <f>SUBTOTAL(109,ProgramGiderlerini[Tahmini])</f>
        <v>0</v>
      </c>
      <c r="H20" s="4">
        <f>SUBTOTAL(109,ProgramGiderlerini[Fiili])</f>
        <v>0</v>
      </c>
      <c r="I20"/>
      <c r="J20"/>
      <c r="K20"/>
      <c r="L20"/>
      <c r="M20"/>
      <c r="N20"/>
      <c r="O20"/>
      <c r="P20"/>
    </row>
    <row r="21" spans="1:16" ht="33" customHeight="1" x14ac:dyDescent="0.3">
      <c r="B21" s="39"/>
      <c r="C21" s="39"/>
      <c r="D21" s="39"/>
      <c r="E21"/>
      <c r="F21"/>
      <c r="G21"/>
      <c r="H21"/>
      <c r="I21"/>
      <c r="J21"/>
      <c r="K21"/>
      <c r="L21"/>
      <c r="M21"/>
      <c r="N21"/>
      <c r="O21"/>
      <c r="P21"/>
    </row>
    <row r="22" spans="1:16" ht="30" customHeight="1" x14ac:dyDescent="0.3">
      <c r="A22" s="54" t="s">
        <v>94</v>
      </c>
      <c r="B22" s="53" t="s">
        <v>28</v>
      </c>
      <c r="C22" s="7" t="s">
        <v>37</v>
      </c>
      <c r="D22" s="7" t="s">
        <v>38</v>
      </c>
      <c r="E22"/>
      <c r="F22" s="53" t="s">
        <v>50</v>
      </c>
      <c r="G22" s="7" t="s">
        <v>37</v>
      </c>
      <c r="H22" s="7" t="s">
        <v>38</v>
      </c>
      <c r="I22"/>
      <c r="J22"/>
      <c r="K22"/>
      <c r="L22"/>
      <c r="M22"/>
      <c r="N22"/>
      <c r="O22"/>
      <c r="P22"/>
    </row>
    <row r="23" spans="1:16" ht="30" customHeight="1" x14ac:dyDescent="0.3">
      <c r="B23" s="8" t="s">
        <v>29</v>
      </c>
      <c r="C23" s="74">
        <v>45</v>
      </c>
      <c r="D23" s="70">
        <v>45</v>
      </c>
      <c r="E23"/>
      <c r="F23" s="8" t="s">
        <v>51</v>
      </c>
      <c r="G23" s="70"/>
      <c r="H23" s="70"/>
      <c r="I23"/>
      <c r="J23"/>
      <c r="K23"/>
      <c r="L23"/>
      <c r="M23"/>
      <c r="N23"/>
      <c r="O23"/>
      <c r="P23"/>
    </row>
    <row r="24" spans="1:16" ht="30" customHeight="1" x14ac:dyDescent="0.3">
      <c r="B24" s="9" t="s">
        <v>30</v>
      </c>
      <c r="C24" s="75"/>
      <c r="D24" s="71"/>
      <c r="F24" s="11" t="s">
        <v>52</v>
      </c>
      <c r="G24" s="72"/>
      <c r="H24" s="72"/>
      <c r="I24"/>
      <c r="J24"/>
      <c r="K24"/>
      <c r="L24"/>
      <c r="M24"/>
      <c r="N24"/>
      <c r="O24"/>
      <c r="P24"/>
    </row>
    <row r="25" spans="1:16" ht="30" customHeight="1" x14ac:dyDescent="0.25">
      <c r="B25" s="10" t="s">
        <v>31</v>
      </c>
      <c r="C25" s="76"/>
      <c r="D25" s="73"/>
      <c r="F25" s="4" t="s">
        <v>21</v>
      </c>
      <c r="G25" s="4">
        <f>SUBTOTAL(109,ÖdüllerGiderlerini[Tahmini])</f>
        <v>0</v>
      </c>
      <c r="H25" s="4">
        <f>SUBTOTAL(109,ÖdüllerGiderlerini[Fiili])</f>
        <v>0</v>
      </c>
    </row>
    <row r="26" spans="1:16" ht="30" customHeight="1" x14ac:dyDescent="0.25">
      <c r="B26" s="4" t="s">
        <v>21</v>
      </c>
      <c r="C26" s="4">
        <f>SUBTOTAL(109,TanıtımGiderlerini[Tahmini])</f>
        <v>45</v>
      </c>
      <c r="D26" s="4">
        <f>SUBTOTAL(109,TanıtımGiderlerini[Fiili])</f>
        <v>45</v>
      </c>
    </row>
    <row r="27" spans="1:16" ht="33" customHeight="1" x14ac:dyDescent="0.3">
      <c r="B27" s="39"/>
      <c r="C27" s="39"/>
      <c r="D27" s="39"/>
    </row>
    <row r="28" spans="1:16" ht="30" customHeight="1" x14ac:dyDescent="0.25">
      <c r="A28" s="54" t="s">
        <v>13</v>
      </c>
      <c r="B28" s="53" t="s">
        <v>32</v>
      </c>
      <c r="C28" s="7" t="s">
        <v>37</v>
      </c>
      <c r="D28" s="7" t="s">
        <v>38</v>
      </c>
    </row>
    <row r="29" spans="1:16" ht="30" customHeight="1" x14ac:dyDescent="0.25">
      <c r="B29" s="8" t="s">
        <v>33</v>
      </c>
      <c r="C29" s="70"/>
      <c r="D29" s="70"/>
    </row>
    <row r="30" spans="1:16" ht="30" customHeight="1" x14ac:dyDescent="0.25">
      <c r="B30" s="9" t="s">
        <v>34</v>
      </c>
      <c r="C30" s="71"/>
      <c r="D30" s="71"/>
    </row>
    <row r="31" spans="1:16" ht="30" customHeight="1" x14ac:dyDescent="0.25">
      <c r="B31" s="8" t="s">
        <v>35</v>
      </c>
      <c r="C31" s="70"/>
      <c r="D31" s="70"/>
    </row>
    <row r="32" spans="1:16" ht="30" customHeight="1" x14ac:dyDescent="0.25">
      <c r="B32" s="11" t="s">
        <v>36</v>
      </c>
      <c r="C32" s="72"/>
      <c r="D32" s="72"/>
    </row>
    <row r="33" spans="2:4" ht="30" customHeight="1" x14ac:dyDescent="0.25">
      <c r="B33" s="4" t="s">
        <v>21</v>
      </c>
      <c r="C33" s="4">
        <f>SUBTOTAL(109,ÇeşitliGiderleri[Tahmini])</f>
        <v>0</v>
      </c>
      <c r="D33" s="4">
        <f>SUBTOTAL(109,ÇeşitliGiderleri[Fiili])</f>
        <v>0</v>
      </c>
    </row>
    <row r="41" spans="2:4" ht="30" customHeight="1" x14ac:dyDescent="0.25">
      <c r="B41" s="9"/>
      <c r="C41" s="9"/>
      <c r="D41" s="9"/>
    </row>
    <row r="49" spans="2:4" ht="30" customHeight="1" x14ac:dyDescent="0.25">
      <c r="B49" s="9"/>
      <c r="C49" s="9"/>
      <c r="D49" s="9"/>
    </row>
  </sheetData>
  <mergeCells count="3">
    <mergeCell ref="F1:H1"/>
    <mergeCell ref="G3:H3"/>
    <mergeCell ref="B2:H2"/>
  </mergeCells>
  <phoneticPr fontId="2" type="noConversion"/>
  <conditionalFormatting sqref="H5">
    <cfRule type="dataBar" priority="1">
      <dataBar>
        <cfvo type="num" val="0"/>
        <cfvo type="num" val="$G$5"/>
        <color rgb="FFFFB628"/>
      </dataBar>
      <extLst>
        <ext xmlns:x14="http://schemas.microsoft.com/office/spreadsheetml/2009/9/main" uri="{B025F937-C7B1-47D3-B67F-A62EFF666E3E}">
          <x14:id>{00000000-000E-0000-0000-00000C000000}</x14:id>
        </ext>
      </extLst>
    </cfRule>
  </conditionalFormatting>
  <pageMargins left="1" right="1" top="0.75" bottom="1" header="0.5" footer="0.5"/>
  <pageSetup paperSize="9" scale="42" orientation="landscape" r:id="rId1"/>
  <headerFooter alignWithMargins="0"/>
  <tableParts count="7">
    <tablePart r:id="rId2"/>
    <tablePart r:id="rId3"/>
    <tablePart r:id="rId4"/>
    <tablePart r:id="rId5"/>
    <tablePart r:id="rId6"/>
    <tablePart r:id="rId7"/>
    <tablePart r:id="rId8"/>
  </tableParts>
  <extLst>
    <ext xmlns:x14="http://schemas.microsoft.com/office/spreadsheetml/2009/9/main" uri="{78C0D931-6437-407d-A8EE-F0AAD7539E65}">
      <x14:conditionalFormattings>
        <x14:conditionalFormatting xmlns:xm="http://schemas.microsoft.com/office/excel/2006/main">
          <x14:cfRule type="dataBar" id="{00000000-000E-0000-0000-00000C000000}">
            <x14:dataBar gradient="0" negativeBarColorSameAsPositive="1" axisPosition="none">
              <x14:cfvo type="num">
                <xm:f>0</xm:f>
              </x14:cfvo>
              <x14:cfvo type="num">
                <xm:f>$G$5</xm:f>
              </x14:cfvo>
            </x14:dataBar>
          </x14:cfRule>
          <xm:sqref>H5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1"/>
  <sheetViews>
    <sheetView showGridLines="0" zoomScaleNormal="100" zoomScaleSheetLayoutView="75" workbookViewId="0"/>
  </sheetViews>
  <sheetFormatPr defaultColWidth="8.88671875" defaultRowHeight="30" customHeight="1" x14ac:dyDescent="0.25"/>
  <cols>
    <col min="1" max="1" width="6.88671875" style="54" customWidth="1"/>
    <col min="2" max="2" width="16.77734375" style="1" customWidth="1"/>
    <col min="3" max="3" width="16.109375" style="1" customWidth="1"/>
    <col min="4" max="4" width="24.6640625" style="1" customWidth="1"/>
    <col min="5" max="5" width="14.21875" style="6" customWidth="1"/>
    <col min="6" max="6" width="16.6640625" style="1" bestFit="1" customWidth="1"/>
    <col min="7" max="7" width="14.109375" style="1" customWidth="1"/>
    <col min="8" max="8" width="2.77734375" style="1" customWidth="1"/>
    <col min="9" max="16384" width="8.88671875" style="1"/>
  </cols>
  <sheetData>
    <row r="1" spans="1:18" ht="12.75" customHeight="1" x14ac:dyDescent="0.3">
      <c r="A1" s="54" t="s">
        <v>54</v>
      </c>
      <c r="B1" s="13"/>
      <c r="C1" s="14"/>
      <c r="D1" s="29"/>
      <c r="E1" s="19"/>
      <c r="F1" s="18"/>
      <c r="G1" s="28"/>
      <c r="H1"/>
      <c r="I1"/>
      <c r="J1"/>
      <c r="K1"/>
      <c r="L1"/>
      <c r="M1"/>
      <c r="N1"/>
      <c r="O1"/>
      <c r="P1"/>
      <c r="Q1"/>
      <c r="R1"/>
    </row>
    <row r="2" spans="1:18" ht="145.5" customHeight="1" thickBot="1" x14ac:dyDescent="0.35">
      <c r="A2" s="54" t="s">
        <v>55</v>
      </c>
      <c r="B2" s="82" t="str">
        <f>Giderler!B2</f>
        <v>Etkinlik Bütçesi: 
Etkinlik Adı</v>
      </c>
      <c r="C2" s="82"/>
      <c r="D2" s="82"/>
      <c r="E2" s="82"/>
      <c r="F2" s="82"/>
      <c r="G2" s="82"/>
      <c r="H2"/>
      <c r="I2"/>
      <c r="J2"/>
      <c r="K2"/>
      <c r="L2"/>
      <c r="M2"/>
      <c r="N2"/>
      <c r="O2"/>
      <c r="P2"/>
      <c r="Q2"/>
      <c r="R2"/>
    </row>
    <row r="3" spans="1:18" ht="42" customHeight="1" x14ac:dyDescent="0.3">
      <c r="A3" s="54" t="s">
        <v>56</v>
      </c>
      <c r="C3" s="17"/>
      <c r="D3" s="20"/>
      <c r="E3" s="21"/>
      <c r="F3" s="80" t="s">
        <v>82</v>
      </c>
      <c r="G3" s="80"/>
      <c r="H3"/>
      <c r="I3"/>
      <c r="J3"/>
      <c r="K3"/>
      <c r="L3"/>
      <c r="M3"/>
      <c r="N3"/>
      <c r="O3"/>
      <c r="P3"/>
      <c r="Q3"/>
      <c r="R3"/>
    </row>
    <row r="4" spans="1:18" s="35" customFormat="1" ht="70.5" customHeight="1" thickBot="1" x14ac:dyDescent="0.3">
      <c r="A4" s="54" t="s">
        <v>57</v>
      </c>
      <c r="B4" s="36"/>
      <c r="C4" s="36"/>
      <c r="D4" s="40"/>
      <c r="E4" s="37"/>
      <c r="F4" s="36" t="s">
        <v>37</v>
      </c>
      <c r="G4" s="36" t="s">
        <v>38</v>
      </c>
    </row>
    <row r="5" spans="1:18" ht="18" customHeight="1" x14ac:dyDescent="0.25">
      <c r="A5" s="54" t="s">
        <v>58</v>
      </c>
      <c r="B5" s="15" t="s">
        <v>64</v>
      </c>
      <c r="C5" s="63"/>
      <c r="D5" s="64"/>
      <c r="E5" s="1"/>
      <c r="F5" s="16">
        <f>SUM(Girişler[[#Totals],[Tahmini Toplam]],ProgramdakiReklamlar[[#Totals],[Tahmini Toplam]],SergiAçanlarVeSatıcılar[[#Totals],[Tahmini Toplam]],ÜrünSatışları[[#Totals],[Tahmini Toplam]])</f>
        <v>1936</v>
      </c>
      <c r="G5" s="16">
        <f>SUM(Girişler[[#Totals],[Fiili Toplam]],ProgramdakiReklamlar[[#Totals],[Fiili Toplam]],SergiAçanlarVeSatıcılar[[#Totals],[Fiili Toplam]],ÜrünSatışları[[#Totals],[Fiili Toplam]])</f>
        <v>1831</v>
      </c>
    </row>
    <row r="6" spans="1:18" s="42" customFormat="1" ht="30" customHeight="1" x14ac:dyDescent="0.3">
      <c r="A6" s="54" t="s">
        <v>59</v>
      </c>
      <c r="B6" s="41" t="s">
        <v>65</v>
      </c>
    </row>
    <row r="7" spans="1:18" ht="30" customHeight="1" x14ac:dyDescent="0.25">
      <c r="A7" s="54" t="s">
        <v>60</v>
      </c>
      <c r="B7" s="7" t="s">
        <v>37</v>
      </c>
      <c r="C7" s="7" t="s">
        <v>38</v>
      </c>
      <c r="D7" s="7" t="s">
        <v>70</v>
      </c>
      <c r="E7" s="55" t="s">
        <v>81</v>
      </c>
      <c r="F7" s="43" t="s">
        <v>83</v>
      </c>
      <c r="G7" s="7" t="s">
        <v>84</v>
      </c>
    </row>
    <row r="8" spans="1:18" ht="30" customHeight="1" x14ac:dyDescent="0.3">
      <c r="B8" s="23">
        <v>300</v>
      </c>
      <c r="C8" s="23">
        <v>278</v>
      </c>
      <c r="D8" s="59" t="s">
        <v>71</v>
      </c>
      <c r="E8" s="24">
        <v>5</v>
      </c>
      <c r="F8" s="25">
        <f>B8*E8</f>
        <v>1500</v>
      </c>
      <c r="G8" s="25">
        <f>C8*E8</f>
        <v>1390</v>
      </c>
    </row>
    <row r="9" spans="1:18" ht="30" customHeight="1" x14ac:dyDescent="0.3">
      <c r="B9">
        <v>197</v>
      </c>
      <c r="C9">
        <v>195</v>
      </c>
      <c r="D9" s="60" t="s">
        <v>72</v>
      </c>
      <c r="E9" s="22">
        <v>2</v>
      </c>
      <c r="F9" s="67">
        <f t="shared" ref="F9:F10" si="0">B9*E9</f>
        <v>394</v>
      </c>
      <c r="G9" s="67">
        <f t="shared" ref="G9:G10" si="1">C9*E9</f>
        <v>390</v>
      </c>
    </row>
    <row r="10" spans="1:18" ht="30" customHeight="1" x14ac:dyDescent="0.3">
      <c r="B10" s="26">
        <v>42</v>
      </c>
      <c r="C10" s="26">
        <v>51</v>
      </c>
      <c r="D10" s="61" t="s">
        <v>73</v>
      </c>
      <c r="E10" s="27">
        <v>1</v>
      </c>
      <c r="F10" s="68">
        <f t="shared" si="0"/>
        <v>42</v>
      </c>
      <c r="G10" s="68">
        <f t="shared" si="1"/>
        <v>51</v>
      </c>
    </row>
    <row r="11" spans="1:18" s="42" customFormat="1" ht="30" customHeight="1" x14ac:dyDescent="0.3">
      <c r="A11" s="48"/>
      <c r="B11" s="44" t="s">
        <v>66</v>
      </c>
      <c r="C11" s="44"/>
      <c r="D11" s="44"/>
      <c r="E11" s="44"/>
      <c r="F11" s="77">
        <f>SUBTOTAL(109,Girişler[Tahmini Toplam])</f>
        <v>1936</v>
      </c>
      <c r="G11" s="77">
        <f>SUBTOTAL(109,Girişler[Fiili Toplam])</f>
        <v>1831</v>
      </c>
    </row>
    <row r="12" spans="1:18" ht="33" customHeight="1" x14ac:dyDescent="0.3">
      <c r="A12" s="54" t="s">
        <v>61</v>
      </c>
      <c r="B12" s="41" t="s">
        <v>67</v>
      </c>
      <c r="C12" s="42"/>
      <c r="D12" s="42"/>
      <c r="E12" s="42"/>
      <c r="F12" s="42"/>
      <c r="G12" s="42"/>
    </row>
    <row r="13" spans="1:18" ht="30" customHeight="1" x14ac:dyDescent="0.25">
      <c r="A13" s="54" t="s">
        <v>95</v>
      </c>
      <c r="B13" s="7" t="s">
        <v>37</v>
      </c>
      <c r="C13" s="7" t="s">
        <v>38</v>
      </c>
      <c r="D13" s="7" t="s">
        <v>70</v>
      </c>
      <c r="E13" s="55" t="s">
        <v>81</v>
      </c>
      <c r="F13" s="43" t="s">
        <v>83</v>
      </c>
      <c r="G13" s="7" t="s">
        <v>84</v>
      </c>
    </row>
    <row r="14" spans="1:18" ht="30" customHeight="1" x14ac:dyDescent="0.3">
      <c r="B14" s="23"/>
      <c r="C14" s="23"/>
      <c r="D14" s="59" t="s">
        <v>74</v>
      </c>
      <c r="E14" s="24"/>
      <c r="F14" s="25">
        <f>B14*E14</f>
        <v>0</v>
      </c>
      <c r="G14" s="25">
        <f>C14*E14</f>
        <v>0</v>
      </c>
    </row>
    <row r="15" spans="1:18" ht="30" customHeight="1" x14ac:dyDescent="0.3">
      <c r="B15"/>
      <c r="C15"/>
      <c r="D15" s="60" t="s">
        <v>75</v>
      </c>
      <c r="E15" s="22"/>
      <c r="F15" s="67">
        <f t="shared" ref="F15:F16" si="2">B15*E15</f>
        <v>0</v>
      </c>
      <c r="G15" s="67">
        <f t="shared" ref="G15:G16" si="3">C15*E15</f>
        <v>0</v>
      </c>
    </row>
    <row r="16" spans="1:18" ht="30" customHeight="1" x14ac:dyDescent="0.3">
      <c r="B16" s="26"/>
      <c r="C16" s="26"/>
      <c r="D16" s="61" t="s">
        <v>76</v>
      </c>
      <c r="E16" s="27"/>
      <c r="F16" s="68">
        <f t="shared" si="2"/>
        <v>0</v>
      </c>
      <c r="G16" s="68">
        <f t="shared" si="3"/>
        <v>0</v>
      </c>
    </row>
    <row r="17" spans="1:7" ht="30" customHeight="1" x14ac:dyDescent="0.25">
      <c r="B17" s="44" t="s">
        <v>66</v>
      </c>
      <c r="C17" s="44"/>
      <c r="D17" s="44"/>
      <c r="E17" s="44"/>
      <c r="F17" s="77">
        <f>SUBTOTAL(109,ProgramdakiReklamlar[Tahmini Toplam])</f>
        <v>0</v>
      </c>
      <c r="G17" s="77">
        <f>SUBTOTAL(109,ProgramdakiReklamlar[Fiili Toplam])</f>
        <v>0</v>
      </c>
    </row>
    <row r="18" spans="1:7" ht="33" customHeight="1" x14ac:dyDescent="0.3">
      <c r="A18" s="54" t="s">
        <v>62</v>
      </c>
      <c r="B18" s="41" t="s">
        <v>68</v>
      </c>
      <c r="C18" s="42"/>
      <c r="D18" s="42"/>
      <c r="E18" s="42"/>
      <c r="F18" s="42"/>
      <c r="G18" s="42"/>
    </row>
    <row r="19" spans="1:7" ht="30" customHeight="1" x14ac:dyDescent="0.25">
      <c r="A19" s="54" t="s">
        <v>96</v>
      </c>
      <c r="B19" s="7" t="s">
        <v>37</v>
      </c>
      <c r="C19" s="7" t="s">
        <v>38</v>
      </c>
      <c r="D19" s="7" t="s">
        <v>70</v>
      </c>
      <c r="E19" s="55" t="s">
        <v>81</v>
      </c>
      <c r="F19" s="43" t="s">
        <v>83</v>
      </c>
      <c r="G19" s="7" t="s">
        <v>84</v>
      </c>
    </row>
    <row r="20" spans="1:7" ht="30" customHeight="1" x14ac:dyDescent="0.3">
      <c r="B20" s="23"/>
      <c r="C20" s="23"/>
      <c r="D20" s="59" t="s">
        <v>77</v>
      </c>
      <c r="E20" s="24"/>
      <c r="F20" s="25">
        <f>B20*E20</f>
        <v>0</v>
      </c>
      <c r="G20" s="25">
        <f>C20*E20</f>
        <v>0</v>
      </c>
    </row>
    <row r="21" spans="1:7" ht="30" customHeight="1" x14ac:dyDescent="0.3">
      <c r="B21"/>
      <c r="C21"/>
      <c r="D21" s="60" t="s">
        <v>78</v>
      </c>
      <c r="E21" s="22"/>
      <c r="F21" s="67">
        <f t="shared" ref="F21:F22" si="4">B21*E21</f>
        <v>0</v>
      </c>
      <c r="G21" s="67">
        <f t="shared" ref="G21:G22" si="5">C21*E21</f>
        <v>0</v>
      </c>
    </row>
    <row r="22" spans="1:7" s="42" customFormat="1" ht="30" customHeight="1" x14ac:dyDescent="0.3">
      <c r="A22" s="48"/>
      <c r="B22" s="26"/>
      <c r="C22" s="26"/>
      <c r="D22" s="61" t="s">
        <v>79</v>
      </c>
      <c r="E22" s="27"/>
      <c r="F22" s="68">
        <f t="shared" si="4"/>
        <v>0</v>
      </c>
      <c r="G22" s="68">
        <f t="shared" si="5"/>
        <v>0</v>
      </c>
    </row>
    <row r="23" spans="1:7" ht="30" customHeight="1" x14ac:dyDescent="0.25">
      <c r="B23" s="44" t="s">
        <v>66</v>
      </c>
      <c r="C23" s="44"/>
      <c r="D23" s="44"/>
      <c r="E23" s="44"/>
      <c r="F23" s="77">
        <f>SUBTOTAL(109,SergiAçanlarVeSatıcılar[Tahmini Toplam])</f>
        <v>0</v>
      </c>
      <c r="G23" s="77">
        <f>SUBTOTAL(109,SergiAçanlarVeSatıcılar[Fiili Toplam])</f>
        <v>0</v>
      </c>
    </row>
    <row r="24" spans="1:7" ht="33" customHeight="1" x14ac:dyDescent="0.3">
      <c r="A24" s="54" t="s">
        <v>63</v>
      </c>
      <c r="B24" s="41" t="s">
        <v>69</v>
      </c>
      <c r="C24" s="42"/>
      <c r="D24" s="42"/>
      <c r="E24" s="42"/>
      <c r="F24" s="42"/>
      <c r="G24" s="42"/>
    </row>
    <row r="25" spans="1:7" ht="30" customHeight="1" x14ac:dyDescent="0.25">
      <c r="A25" s="54" t="s">
        <v>97</v>
      </c>
      <c r="B25" s="7" t="s">
        <v>37</v>
      </c>
      <c r="C25" s="7" t="s">
        <v>38</v>
      </c>
      <c r="D25" s="7" t="s">
        <v>70</v>
      </c>
      <c r="E25" s="55" t="s">
        <v>81</v>
      </c>
      <c r="F25" s="43" t="s">
        <v>83</v>
      </c>
      <c r="G25" s="7" t="s">
        <v>84</v>
      </c>
    </row>
    <row r="26" spans="1:7" ht="30" customHeight="1" x14ac:dyDescent="0.3">
      <c r="B26" s="23"/>
      <c r="C26" s="23"/>
      <c r="D26" s="59" t="s">
        <v>80</v>
      </c>
      <c r="E26" s="24"/>
      <c r="F26" s="25">
        <f>B26*E26</f>
        <v>0</v>
      </c>
      <c r="G26" s="25">
        <f>C26*E26</f>
        <v>0</v>
      </c>
    </row>
    <row r="27" spans="1:7" ht="30" customHeight="1" x14ac:dyDescent="0.3">
      <c r="B27"/>
      <c r="C27"/>
      <c r="D27" s="60" t="s">
        <v>80</v>
      </c>
      <c r="E27" s="22"/>
      <c r="F27" s="67">
        <f t="shared" ref="F27:F29" si="6">B27*E27</f>
        <v>0</v>
      </c>
      <c r="G27" s="67">
        <f t="shared" ref="G27:G29" si="7">C27*E27</f>
        <v>0</v>
      </c>
    </row>
    <row r="28" spans="1:7" ht="30" customHeight="1" x14ac:dyDescent="0.3">
      <c r="B28" s="23"/>
      <c r="C28" s="23"/>
      <c r="D28" s="59" t="s">
        <v>80</v>
      </c>
      <c r="E28" s="24"/>
      <c r="F28" s="25">
        <f t="shared" si="6"/>
        <v>0</v>
      </c>
      <c r="G28" s="25">
        <f t="shared" si="7"/>
        <v>0</v>
      </c>
    </row>
    <row r="29" spans="1:7" ht="30" customHeight="1" x14ac:dyDescent="0.3">
      <c r="B29" s="66"/>
      <c r="C29" s="66"/>
      <c r="D29" s="62" t="s">
        <v>80</v>
      </c>
      <c r="E29" s="65"/>
      <c r="F29" s="69">
        <f t="shared" si="6"/>
        <v>0</v>
      </c>
      <c r="G29" s="69">
        <f t="shared" si="7"/>
        <v>0</v>
      </c>
    </row>
    <row r="30" spans="1:7" ht="30" customHeight="1" x14ac:dyDescent="0.25">
      <c r="B30" s="44" t="s">
        <v>66</v>
      </c>
      <c r="C30" s="44"/>
      <c r="D30" s="44"/>
      <c r="E30" s="44"/>
      <c r="F30" s="77">
        <f>SUBTOTAL(109,ÜrünSatışları[Tahmini Toplam])</f>
        <v>0</v>
      </c>
      <c r="G30" s="77">
        <f>SUBTOTAL(109,ÜrünSatışları[Fiili Toplam])</f>
        <v>0</v>
      </c>
    </row>
    <row r="31" spans="1:7" ht="30" customHeight="1" x14ac:dyDescent="0.3">
      <c r="B31" s="2"/>
      <c r="C31" s="2"/>
      <c r="D31" s="2"/>
      <c r="E31" s="5"/>
      <c r="F31" s="2"/>
      <c r="G31" s="2"/>
    </row>
  </sheetData>
  <mergeCells count="2">
    <mergeCell ref="F3:G3"/>
    <mergeCell ref="B2:G2"/>
  </mergeCells>
  <phoneticPr fontId="2" type="noConversion"/>
  <conditionalFormatting sqref="G5">
    <cfRule type="dataBar" priority="1">
      <dataBar>
        <cfvo type="num" val="0"/>
        <cfvo type="num" val="$H$5"/>
        <color rgb="FFFFB628"/>
      </dataBar>
      <extLst>
        <ext xmlns:x14="http://schemas.microsoft.com/office/spreadsheetml/2009/9/main" uri="{B025F937-C7B1-47D3-B67F-A62EFF666E3E}">
          <x14:id>{9512565A-077C-4594-AA99-28941B7B8FEF}</x14:id>
        </ext>
      </extLst>
    </cfRule>
  </conditionalFormatting>
  <pageMargins left="1" right="1" top="0.75" bottom="1" header="0.5" footer="0.5"/>
  <pageSetup paperSize="9" scale="46" orientation="landscape" r:id="rId1"/>
  <headerFooter alignWithMargins="0"/>
  <ignoredErrors>
    <ignoredError sqref="F14 G14 F20 G20 F26 G26" emptyCellReference="1"/>
  </ignoredErrors>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dataBar" id="{9512565A-077C-4594-AA99-28941B7B8FEF}">
            <x14:dataBar gradient="0" negativeBarColorSameAsPositive="1" axisPosition="none">
              <x14:cfvo type="num">
                <xm:f>0</xm:f>
              </x14:cfvo>
              <x14:cfvo type="num">
                <xm:f>$H$5</xm:f>
              </x14:cfvo>
            </x14:dataBar>
          </x14:cfRule>
          <xm:sqref>G5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
  <sheetViews>
    <sheetView showGridLines="0" zoomScaleNormal="100" workbookViewId="0"/>
  </sheetViews>
  <sheetFormatPr defaultColWidth="8.88671875" defaultRowHeight="13.5" x14ac:dyDescent="0.25"/>
  <cols>
    <col min="1" max="1" width="6.88671875" style="47" customWidth="1"/>
    <col min="2" max="2" width="53.44140625" style="1" customWidth="1"/>
    <col min="3" max="3" width="23.88671875" style="1" customWidth="1"/>
    <col min="4" max="4" width="18.77734375" style="1" customWidth="1"/>
    <col min="5" max="5" width="2.77734375" style="1" customWidth="1"/>
    <col min="6" max="16384" width="8.88671875" style="1"/>
  </cols>
  <sheetData>
    <row r="1" spans="1:16" ht="12.75" customHeight="1" x14ac:dyDescent="0.3">
      <c r="A1" s="47" t="s">
        <v>85</v>
      </c>
      <c r="B1" s="13"/>
      <c r="C1" s="45"/>
      <c r="D1" s="28"/>
      <c r="F1"/>
      <c r="G1"/>
      <c r="H1"/>
      <c r="I1"/>
      <c r="J1"/>
      <c r="K1"/>
      <c r="L1"/>
      <c r="M1"/>
      <c r="N1"/>
      <c r="O1"/>
      <c r="P1"/>
    </row>
    <row r="2" spans="1:16" ht="145.5" customHeight="1" thickBot="1" x14ac:dyDescent="0.35">
      <c r="A2" s="47" t="s">
        <v>55</v>
      </c>
      <c r="B2" s="82" t="str">
        <f>Giderler!B2</f>
        <v>Etkinlik Bütçesi: 
Etkinlik Adı</v>
      </c>
      <c r="C2" s="82"/>
      <c r="D2" s="82"/>
      <c r="F2"/>
      <c r="G2"/>
      <c r="H2"/>
      <c r="I2"/>
      <c r="J2"/>
      <c r="K2"/>
      <c r="L2"/>
      <c r="M2"/>
      <c r="N2"/>
      <c r="O2"/>
      <c r="P2"/>
    </row>
    <row r="3" spans="1:16" ht="42" customHeight="1" x14ac:dyDescent="0.3">
      <c r="A3" s="47" t="s">
        <v>86</v>
      </c>
      <c r="C3" s="80" t="s">
        <v>91</v>
      </c>
      <c r="D3" s="80"/>
      <c r="F3"/>
      <c r="G3"/>
      <c r="H3"/>
      <c r="I3"/>
      <c r="J3"/>
      <c r="K3"/>
      <c r="L3"/>
      <c r="M3"/>
      <c r="N3"/>
      <c r="O3"/>
      <c r="P3"/>
    </row>
    <row r="4" spans="1:16" ht="51.75" customHeight="1" x14ac:dyDescent="0.3">
      <c r="C4" s="12"/>
      <c r="E4"/>
      <c r="F4"/>
      <c r="G4"/>
      <c r="H4"/>
      <c r="I4"/>
      <c r="J4"/>
      <c r="K4"/>
      <c r="L4"/>
      <c r="M4"/>
      <c r="N4"/>
      <c r="O4"/>
      <c r="P4"/>
    </row>
    <row r="5" spans="1:16" ht="18" customHeight="1" x14ac:dyDescent="0.25">
      <c r="A5" s="47" t="s">
        <v>87</v>
      </c>
      <c r="B5" s="55" t="s">
        <v>21</v>
      </c>
      <c r="C5" s="7" t="s">
        <v>37</v>
      </c>
      <c r="D5" s="7" t="s">
        <v>38</v>
      </c>
    </row>
    <row r="6" spans="1:16" ht="18" customHeight="1" x14ac:dyDescent="0.25">
      <c r="A6" s="48"/>
      <c r="B6" s="56" t="s">
        <v>88</v>
      </c>
      <c r="C6" s="30">
        <f>Gelir!F5</f>
        <v>1936</v>
      </c>
      <c r="D6" s="30">
        <f>Gelir!G5</f>
        <v>1831</v>
      </c>
    </row>
    <row r="7" spans="1:16" ht="18" customHeight="1" x14ac:dyDescent="0.25">
      <c r="B7" s="57" t="s">
        <v>89</v>
      </c>
      <c r="C7" s="31">
        <f>Giderler!G5</f>
        <v>1145</v>
      </c>
      <c r="D7" s="31">
        <f>Giderler!H5</f>
        <v>395</v>
      </c>
    </row>
    <row r="8" spans="1:16" ht="18" customHeight="1" x14ac:dyDescent="0.25">
      <c r="B8" s="58" t="s">
        <v>90</v>
      </c>
      <c r="C8" s="78">
        <f>C6-C7</f>
        <v>791</v>
      </c>
      <c r="D8" s="78">
        <f>D6-D7</f>
        <v>1436</v>
      </c>
    </row>
    <row r="9" spans="1:16" ht="408.95" customHeight="1" x14ac:dyDescent="0.25">
      <c r="A9" s="47" t="s">
        <v>99</v>
      </c>
      <c r="B9" s="84" t="s">
        <v>98</v>
      </c>
      <c r="C9" s="84"/>
      <c r="D9" s="84"/>
      <c r="E9" s="84"/>
    </row>
    <row r="10" spans="1:16" x14ac:dyDescent="0.25">
      <c r="B10" s="83"/>
      <c r="C10" s="83"/>
      <c r="D10" s="83"/>
    </row>
  </sheetData>
  <mergeCells count="4">
    <mergeCell ref="B2:D2"/>
    <mergeCell ref="C3:D3"/>
    <mergeCell ref="B10:D10"/>
    <mergeCell ref="B9:E9"/>
  </mergeCells>
  <phoneticPr fontId="2" type="noConversion"/>
  <pageMargins left="1" right="0.75" top="0.75" bottom="1" header="0.5" footer="0.5"/>
  <pageSetup paperSize="9" scale="48" orientation="landscape"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Başlangıç</vt:lpstr>
      <vt:lpstr>Giderler</vt:lpstr>
      <vt:lpstr>Gelir</vt:lpstr>
      <vt:lpstr>Özet</vt:lpstr>
      <vt:lpstr>Gelir!Yazdırma_Alanı</vt:lpstr>
      <vt:lpstr>Özet!Yazdırma_Alanı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2018-05-30T10:51:37Z</dcterms:created>
  <dcterms:modified xsi:type="dcterms:W3CDTF">2019-01-28T11:09:17Z</dcterms:modified>
</cp:coreProperties>
</file>

<file path=docProps/custom.xml><?xml version="1.0" encoding="utf-8"?>
<Properties xmlns="http://schemas.openxmlformats.org/officeDocument/2006/custom-properties" xmlns:vt="http://schemas.openxmlformats.org/officeDocument/2006/docPropsVTypes"/>
</file>