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002F32E4-66AE-49F9-9F3C-4A26316CB62E}" xr6:coauthVersionLast="31" xr6:coauthVersionMax="40" xr10:uidLastSave="{00000000-0000-0000-0000-000000000000}"/>
  <bookViews>
    <workbookView xWindow="750" yWindow="-120" windowWidth="15030" windowHeight="8370" xr2:uid="{00000000-000D-0000-FFFF-FFFF00000000}"/>
  </bookViews>
  <sheets>
    <sheet name="Yıllık Zaman Çizelgesi" sheetId="1" r:id="rId1"/>
  </sheets>
  <definedNames>
    <definedName name="_xlnm.Print_Area" localSheetId="0">'Yıllık Zaman Çizelgesi'!$B$1:$L$140</definedName>
    <definedName name="_xlnm.Print_Titles" localSheetId="0">'Yıllık Zaman Çizelgesi'!$1:$5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<sst xmlns="http://schemas.openxmlformats.org/spreadsheetml/2006/main" count="265" uniqueCount="66">
  <si>
    <t>Çalışan Zaman Kartı</t>
  </si>
  <si>
    <t>Çalışan Adı:</t>
  </si>
  <si>
    <t>Yönetici:</t>
  </si>
  <si>
    <r>
      <t xml:space="preserve">Ocak, Şubat, Mart      </t>
    </r>
    <r>
      <rPr>
        <sz val="11"/>
        <color theme="0"/>
        <rFont val="Century Gothic"/>
        <family val="2"/>
        <scheme val="major"/>
      </rPr>
      <t>Çalışan Zaman Kartı: Günlük, Haftalık, Aylık, Yıllık</t>
    </r>
  </si>
  <si>
    <t>Ocak</t>
  </si>
  <si>
    <t>Pazartesi</t>
  </si>
  <si>
    <t>Salı</t>
  </si>
  <si>
    <t>Çarşamba</t>
  </si>
  <si>
    <t>Perşembe</t>
  </si>
  <si>
    <t>Cuma</t>
  </si>
  <si>
    <t>Cumartesi</t>
  </si>
  <si>
    <t>Pazar</t>
  </si>
  <si>
    <t>Toplam haftalık saat</t>
  </si>
  <si>
    <t>Ocak toplamı: Normal çalışma saatleri</t>
  </si>
  <si>
    <t>Şubat</t>
  </si>
  <si>
    <t>Şubat toplamı: Normal çalışma saatleri</t>
  </si>
  <si>
    <t>Mart</t>
  </si>
  <si>
    <t>Mart toplamı: Normal çalışma saatleri</t>
  </si>
  <si>
    <r>
      <t xml:space="preserve">Nisan, Mayıs, Haziran      </t>
    </r>
    <r>
      <rPr>
        <sz val="11"/>
        <color theme="0"/>
        <rFont val="Century Gothic"/>
        <family val="2"/>
        <scheme val="major"/>
      </rPr>
      <t>Çalışan Zaman Kartı: Günlük, Haftalık, Aylık, Yıllık</t>
    </r>
  </si>
  <si>
    <t>Nisan</t>
  </si>
  <si>
    <t>Nisan toplamı: Normal çalışma saatleri</t>
  </si>
  <si>
    <t>Mayıs</t>
  </si>
  <si>
    <t>Mayıs toplamı: Normal çalışma saatleri</t>
  </si>
  <si>
    <t>Haziran</t>
  </si>
  <si>
    <t>Haziran toplamı: Normal çalışma saatleri</t>
  </si>
  <si>
    <r>
      <t xml:space="preserve">Temmuz, Ağustos, Eylül      </t>
    </r>
    <r>
      <rPr>
        <sz val="11"/>
        <color theme="0"/>
        <rFont val="Century Gothic"/>
        <family val="2"/>
        <scheme val="major"/>
      </rPr>
      <t>Çalışan Zaman Kartı: Günlük, Haftalık, Aylık, Yıllık</t>
    </r>
  </si>
  <si>
    <t>Temmuz</t>
  </si>
  <si>
    <t>Temmuz toplamı: Normal çalışma saatleri</t>
  </si>
  <si>
    <t>Ağustos</t>
  </si>
  <si>
    <t>Ağustos toplamı: Normal çalışma saatleri</t>
  </si>
  <si>
    <t>Eylül</t>
  </si>
  <si>
    <t>Eylül toplamı: Normal çalışma saatleri</t>
  </si>
  <si>
    <r>
      <t xml:space="preserve">Ekim, Kasım, Aralık      </t>
    </r>
    <r>
      <rPr>
        <sz val="11"/>
        <color theme="0"/>
        <rFont val="Century Gothic"/>
        <family val="2"/>
        <scheme val="major"/>
      </rPr>
      <t>Çalışan Zaman Kartı: Günlük, Haftalık, Aylık, Yıllık</t>
    </r>
  </si>
  <si>
    <t>Ekim</t>
  </si>
  <si>
    <t>Ekim toplamı: Normal çalışma saatleri</t>
  </si>
  <si>
    <t>Kasım</t>
  </si>
  <si>
    <t>Kasım toplamı: Normal çalışma saatleri</t>
  </si>
  <si>
    <t>Aralık</t>
  </si>
  <si>
    <t>Aralık toplamı: Normal çalışma saatleri</t>
  </si>
  <si>
    <t>Hafta 1</t>
  </si>
  <si>
    <t>E-posta:</t>
  </si>
  <si>
    <t>Telefon:</t>
  </si>
  <si>
    <t>Fazla Mesai</t>
  </si>
  <si>
    <t>Ocak toplamı: Fazla Mesai</t>
  </si>
  <si>
    <t>Mart toplamı: Fazla Mesai</t>
  </si>
  <si>
    <t>Nisan toplamı: Fazla Mesai</t>
  </si>
  <si>
    <t>Mayıs toplamı: Fazla Mesai</t>
  </si>
  <si>
    <t>Haziran toplamı: Fazla Mesai</t>
  </si>
  <si>
    <t>Temmuz toplamı: Fazla Mesai</t>
  </si>
  <si>
    <t>Ağustos toplamı: Fazla Mesai</t>
  </si>
  <si>
    <t>Eylül toplamı: Fazla Mesai</t>
  </si>
  <si>
    <t>Ekim toplamı: Fazla Mesai</t>
  </si>
  <si>
    <t>Kasım toplamı: Fazla Mesai</t>
  </si>
  <si>
    <t>Aralık toplamı: Fazla Mesai</t>
  </si>
  <si>
    <t>Hafta 2</t>
  </si>
  <si>
    <t xml:space="preserve">Fazla Mesai </t>
  </si>
  <si>
    <t>Yıl başından bugüne toplamlar:</t>
  </si>
  <si>
    <t>Normal mesai sa:</t>
  </si>
  <si>
    <t>Hafta 3</t>
  </si>
  <si>
    <t xml:space="preserve">Fazla Mesai  </t>
  </si>
  <si>
    <t>Fazla mesai sa:</t>
  </si>
  <si>
    <t>Hafta 4</t>
  </si>
  <si>
    <t xml:space="preserve">Fazla Mesai   </t>
  </si>
  <si>
    <t>Toplam:</t>
  </si>
  <si>
    <t>Hafta 5</t>
  </si>
  <si>
    <t xml:space="preserve">Fazla Mesai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</si>
</sst>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12" fillId="6" borderId="3" xfId="0" applyFont="1" applyFill="1" applyBorder="1" applyAlignment="1">
      <alignment horizontal="left"/>
    </xf>
    <xf numFmtId="0" fontId="3" fillId="2" borderId="0" xfId="0" applyFont="1" applyFill="1" applyAlignment="1">
      <alignment vertical="center"/>
    </xf>
    <xf numFmtId="0" fontId="3" fillId="2" borderId="0" xfId="0" applyFont="1" applyFill="1" applyAlignment="1">
      <alignment horizontal="right" vertical="center"/>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09">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Ay" pivot="0" count="7" xr9:uid="{00000000-0011-0000-FFFF-FFFF00000000}">
      <tableStyleElement type="wholeTable" dxfId="208"/>
      <tableStyleElement type="headerRow" dxfId="207"/>
      <tableStyleElement type="totalRow" dxfId="206"/>
      <tableStyleElement type="firstColumn" dxfId="205"/>
      <tableStyleElement type="lastColumn" dxfId="204"/>
      <tableStyleElement type="firstRowStripe" dxfId="203"/>
      <tableStyleElement type="firstColumnStripe" dxfId="2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cak" displayName="Ocak" ref="B7:L15" totalsRowCount="1" headerRowDxfId="201" headerRowBorderDxfId="200" tableBorderDxfId="199" totalsRowBorderDxfId="198">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Ocak" totalsRowLabel="Toplam haftalık saat" dataDxfId="197" totalsRowDxfId="196"/>
    <tableColumn id="3" xr3:uid="{00000000-0010-0000-0000-000003000000}" name="Hafta 1" totalsRowFunction="sum" totalsRowDxfId="195"/>
    <tableColumn id="4" xr3:uid="{00000000-0010-0000-0000-000004000000}" name="Fazla Mesai" totalsRowFunction="sum" dataDxfId="194" totalsRowDxfId="193"/>
    <tableColumn id="5" xr3:uid="{00000000-0010-0000-0000-000005000000}" name="Hafta 2" totalsRowFunction="sum" dataDxfId="192" totalsRowDxfId="191"/>
    <tableColumn id="6" xr3:uid="{00000000-0010-0000-0000-000006000000}" name="Fazla Mesai " totalsRowFunction="sum" dataDxfId="190" totalsRowDxfId="189"/>
    <tableColumn id="7" xr3:uid="{00000000-0010-0000-0000-000007000000}" name="Hafta 3" totalsRowFunction="sum" dataDxfId="188" totalsRowDxfId="187"/>
    <tableColumn id="8" xr3:uid="{00000000-0010-0000-0000-000008000000}" name="Fazla Mesai  " totalsRowFunction="sum" dataDxfId="186" totalsRowDxfId="185"/>
    <tableColumn id="9" xr3:uid="{00000000-0010-0000-0000-000009000000}" name="Hafta 4" totalsRowFunction="sum" dataDxfId="184" totalsRowDxfId="183"/>
    <tableColumn id="10" xr3:uid="{00000000-0010-0000-0000-00000A000000}" name="Fazla Mesai   " totalsRowFunction="sum" dataDxfId="182" totalsRowDxfId="181"/>
    <tableColumn id="11" xr3:uid="{00000000-0010-0000-0000-00000B000000}" name="Hafta 5" totalsRowFunction="sum" dataDxfId="180" totalsRowDxfId="179"/>
    <tableColumn id="12" xr3:uid="{00000000-0010-0000-0000-00000C000000}" name="Fazla Mesai    " totalsRowFunction="sum" dataDxfId="178" totalsRowDxfId="177"/>
  </tableColumns>
  <tableStyleInfo name="Ay" showFirstColumn="1" showLastColumn="0" showRowStripes="0" showColumnStripes="0"/>
  <extLst>
    <ext xmlns:x14="http://schemas.microsoft.com/office/spreadsheetml/2009/9/main" uri="{504A1905-F514-4f6f-8877-14C23A59335A}">
      <x14:table altTextSummary="Ocak ayı için 1, 2, 3, 4 ve 5. Haftanın Normal ve Fazla Mesai saatlerini bu tabloya girin. Toplam Haftalık Saatler otomatik olarak hesaplanır"/>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Ekim" displayName="Ekim" ref="B109:L117" totalsRowCount="1" headerRowDxfId="48" headerRowBorderDxfId="47" tableBorderDxfId="46" totalsRowBorderDxfId="45">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Ekim" totalsRowLabel="Toplam haftalık saat" dataDxfId="44" totalsRowDxfId="43"/>
    <tableColumn id="2" xr3:uid="{00000000-0010-0000-0900-000002000000}" name="Hafta 1" totalsRowFunction="sum" dataDxfId="42"/>
    <tableColumn id="3" xr3:uid="{00000000-0010-0000-0900-000003000000}" name="Fazla Mesai" totalsRowFunction="sum" dataDxfId="41"/>
    <tableColumn id="4" xr3:uid="{00000000-0010-0000-0900-000004000000}" name="Hafta 2" totalsRowFunction="sum" dataDxfId="40"/>
    <tableColumn id="5" xr3:uid="{00000000-0010-0000-0900-000005000000}" name="Fazla Mesai " totalsRowFunction="sum" dataDxfId="39"/>
    <tableColumn id="6" xr3:uid="{00000000-0010-0000-0900-000006000000}" name="Hafta 3" totalsRowFunction="sum" dataDxfId="38"/>
    <tableColumn id="7" xr3:uid="{00000000-0010-0000-0900-000007000000}" name="Fazla Mesai  " totalsRowFunction="sum" dataDxfId="37"/>
    <tableColumn id="8" xr3:uid="{00000000-0010-0000-0900-000008000000}" name="Hafta 4" totalsRowFunction="sum" dataDxfId="36"/>
    <tableColumn id="9" xr3:uid="{00000000-0010-0000-0900-000009000000}" name="Fazla Mesai   " totalsRowFunction="sum" dataDxfId="35"/>
    <tableColumn id="10" xr3:uid="{00000000-0010-0000-0900-00000A000000}" name="Hafta 5" totalsRowFunction="sum" dataDxfId="34"/>
    <tableColumn id="11" xr3:uid="{00000000-0010-0000-0900-00000B000000}" name="Fazla Mesai    " totalsRowFunction="sum" dataDxfId="33"/>
  </tableColumns>
  <tableStyleInfo name="Ay" showFirstColumn="1" showLastColumn="0" showRowStripes="0" showColumnStripes="0"/>
  <extLst>
    <ext xmlns:x14="http://schemas.microsoft.com/office/spreadsheetml/2009/9/main" uri="{504A1905-F514-4f6f-8877-14C23A59335A}">
      <x14:table altTextSummary="Ekim ayı için 1, 2, 3, 4 ve 5. Haftanın Normal ve Fazla Mesai saatlerini bu tabloya girin. Toplam Haftalık Saatler otomatik olarak hesaplanı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Kasım" displayName="Kasım" ref="B120:L128" totalsRowCount="1" headerRowDxfId="32" headerRowBorderDxfId="31" tableBorderDxfId="30" totalsRowBorderDxfId="29">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Kasım" totalsRowLabel="Toplam haftalık saat" dataDxfId="28" totalsRowDxfId="27"/>
    <tableColumn id="2" xr3:uid="{00000000-0010-0000-0A00-000002000000}" name="Hafta 1" totalsRowFunction="sum" dataDxfId="26"/>
    <tableColumn id="3" xr3:uid="{00000000-0010-0000-0A00-000003000000}" name="Fazla Mesai" totalsRowFunction="sum" dataDxfId="25"/>
    <tableColumn id="4" xr3:uid="{00000000-0010-0000-0A00-000004000000}" name="Hafta 2" totalsRowFunction="sum" dataDxfId="24"/>
    <tableColumn id="5" xr3:uid="{00000000-0010-0000-0A00-000005000000}" name="Fazla Mesai " totalsRowFunction="sum" dataDxfId="23"/>
    <tableColumn id="6" xr3:uid="{00000000-0010-0000-0A00-000006000000}" name="Hafta 3" totalsRowFunction="sum" dataDxfId="22"/>
    <tableColumn id="7" xr3:uid="{00000000-0010-0000-0A00-000007000000}" name="Fazla Mesai  " totalsRowFunction="sum" dataDxfId="21"/>
    <tableColumn id="8" xr3:uid="{00000000-0010-0000-0A00-000008000000}" name="Hafta 4" totalsRowFunction="sum" dataDxfId="20"/>
    <tableColumn id="9" xr3:uid="{00000000-0010-0000-0A00-000009000000}" name="Fazla Mesai   " totalsRowFunction="sum" dataDxfId="19"/>
    <tableColumn id="10" xr3:uid="{00000000-0010-0000-0A00-00000A000000}" name="Hafta 5" totalsRowFunction="sum" dataDxfId="18"/>
    <tableColumn id="11" xr3:uid="{00000000-0010-0000-0A00-00000B000000}" name="Fazla Mesai    " totalsRowFunction="sum" dataDxfId="17"/>
  </tableColumns>
  <tableStyleInfo name="Ay" showFirstColumn="1" showLastColumn="0" showRowStripes="0" showColumnStripes="0"/>
  <extLst>
    <ext xmlns:x14="http://schemas.microsoft.com/office/spreadsheetml/2009/9/main" uri="{504A1905-F514-4f6f-8877-14C23A59335A}">
      <x14:table altTextSummary="Kasım ayı için 1, 2, 3, 4 ve 5. Haftanın Normal ve Fazla Mesai saatlerini bu tabloya girin. Toplam Haftalık Saatler otomatik olarak hesaplanı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Aralık" displayName="Aralık" ref="B131:L139" totalsRowCount="1" headerRowDxfId="16" headerRowBorderDxfId="15" tableBorderDxfId="14" totalsRowBorderDxfId="13">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Aralık" totalsRowLabel="Toplam haftalık saat" dataDxfId="12" totalsRowDxfId="11"/>
    <tableColumn id="2" xr3:uid="{00000000-0010-0000-0B00-000002000000}" name="Hafta 1" totalsRowFunction="sum" dataDxfId="10"/>
    <tableColumn id="3" xr3:uid="{00000000-0010-0000-0B00-000003000000}" name="Fazla Mesai" totalsRowFunction="sum" dataDxfId="9"/>
    <tableColumn id="4" xr3:uid="{00000000-0010-0000-0B00-000004000000}" name="Hafta 2" totalsRowFunction="sum" dataDxfId="8" totalsRowDxfId="7"/>
    <tableColumn id="5" xr3:uid="{00000000-0010-0000-0B00-000005000000}" name="Fazla Mesai " totalsRowFunction="sum" dataDxfId="6"/>
    <tableColumn id="6" xr3:uid="{00000000-0010-0000-0B00-000006000000}" name="Hafta 3" totalsRowFunction="sum" dataDxfId="5"/>
    <tableColumn id="7" xr3:uid="{00000000-0010-0000-0B00-000007000000}" name="Fazla Mesai  " totalsRowFunction="sum" dataDxfId="4"/>
    <tableColumn id="8" xr3:uid="{00000000-0010-0000-0B00-000008000000}" name="Hafta 4" totalsRowFunction="sum" dataDxfId="3"/>
    <tableColumn id="9" xr3:uid="{00000000-0010-0000-0B00-000009000000}" name="Fazla Mesai   " totalsRowFunction="sum" dataDxfId="2"/>
    <tableColumn id="10" xr3:uid="{00000000-0010-0000-0B00-00000A000000}" name="Hafta 5" totalsRowFunction="sum" dataDxfId="1"/>
    <tableColumn id="11" xr3:uid="{00000000-0010-0000-0B00-00000B000000}" name="Fazla Mesai    " totalsRowFunction="sum" dataDxfId="0"/>
  </tableColumns>
  <tableStyleInfo name="Ay" showFirstColumn="1" showLastColumn="0" showRowStripes="0" showColumnStripes="0"/>
  <extLst>
    <ext xmlns:x14="http://schemas.microsoft.com/office/spreadsheetml/2009/9/main" uri="{504A1905-F514-4f6f-8877-14C23A59335A}">
      <x14:table altTextSummary="Aralık ayı için 1, 2, 3, 4 ve 5. Haftanın Normal ve Fazla Mesai saatlerini bu tabloya girin. Toplam Haftalık Saatler otomatik olara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Şubat" displayName="Şubat" ref="B18:L26" totalsRowCount="1" headerRowDxfId="176" headerRowBorderDxfId="175" tableBorderDxfId="174" totalsRowBorderDxfId="173">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Şubat" totalsRowLabel="Toplam haftalık saat" dataDxfId="172" totalsRowDxfId="171"/>
    <tableColumn id="2" xr3:uid="{00000000-0010-0000-0100-000002000000}" name="Hafta 1" totalsRowFunction="sum" dataDxfId="170"/>
    <tableColumn id="3" xr3:uid="{00000000-0010-0000-0100-000003000000}" name="Fazla Mesai" totalsRowFunction="sum" dataDxfId="169"/>
    <tableColumn id="4" xr3:uid="{00000000-0010-0000-0100-000004000000}" name="Hafta 2" totalsRowFunction="sum" dataDxfId="168"/>
    <tableColumn id="5" xr3:uid="{00000000-0010-0000-0100-000005000000}" name="Fazla Mesai " totalsRowFunction="sum" dataDxfId="167"/>
    <tableColumn id="6" xr3:uid="{00000000-0010-0000-0100-000006000000}" name="Hafta 3" totalsRowFunction="sum" dataDxfId="166"/>
    <tableColumn id="7" xr3:uid="{00000000-0010-0000-0100-000007000000}" name="Fazla Mesai  " totalsRowFunction="sum" dataDxfId="165"/>
    <tableColumn id="8" xr3:uid="{00000000-0010-0000-0100-000008000000}" name="Hafta 4" totalsRowFunction="sum" dataDxfId="164"/>
    <tableColumn id="9" xr3:uid="{00000000-0010-0000-0100-000009000000}" name="Fazla Mesai   " totalsRowFunction="sum" dataDxfId="163"/>
    <tableColumn id="10" xr3:uid="{00000000-0010-0000-0100-00000A000000}" name="Hafta 5" totalsRowFunction="sum" dataDxfId="162"/>
    <tableColumn id="11" xr3:uid="{00000000-0010-0000-0100-00000B000000}" name="Fazla Mesai    " totalsRowFunction="sum" dataDxfId="161"/>
  </tableColumns>
  <tableStyleInfo name="Ay" showFirstColumn="1" showLastColumn="0" showRowStripes="0" showColumnStripes="0"/>
  <extLst>
    <ext xmlns:x14="http://schemas.microsoft.com/office/spreadsheetml/2009/9/main" uri="{504A1905-F514-4f6f-8877-14C23A59335A}">
      <x14:table altTextSummary="Şubat ayı için 1, 2, 3, 4 ve 5. Haftanın Normal ve Fazla Mesai saatlerini bu tabloya girin. Toplam Haftalık Saatler otomatik olarak hesaplanı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t" displayName="Mart" ref="B29:L37" totalsRowCount="1" headerRowDxfId="160" headerRowBorderDxfId="159" tableBorderDxfId="158" totalsRowBorderDxfId="157">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t" totalsRowLabel="Toplam haftalık saat" dataDxfId="156" totalsRowDxfId="155"/>
    <tableColumn id="2" xr3:uid="{00000000-0010-0000-0200-000002000000}" name="Hafta 1" totalsRowFunction="sum" dataDxfId="154"/>
    <tableColumn id="3" xr3:uid="{00000000-0010-0000-0200-000003000000}" name="Fazla Mesai" totalsRowFunction="sum" dataDxfId="153"/>
    <tableColumn id="4" xr3:uid="{00000000-0010-0000-0200-000004000000}" name="Hafta 2" totalsRowFunction="sum" dataDxfId="152"/>
    <tableColumn id="5" xr3:uid="{00000000-0010-0000-0200-000005000000}" name="Fazla Mesai " totalsRowFunction="sum" dataDxfId="151"/>
    <tableColumn id="6" xr3:uid="{00000000-0010-0000-0200-000006000000}" name="Hafta 3" totalsRowFunction="sum" dataDxfId="150"/>
    <tableColumn id="7" xr3:uid="{00000000-0010-0000-0200-000007000000}" name="Fazla Mesai  " totalsRowFunction="sum" dataDxfId="149"/>
    <tableColumn id="8" xr3:uid="{00000000-0010-0000-0200-000008000000}" name="Hafta 4" totalsRowFunction="sum" dataDxfId="148"/>
    <tableColumn id="9" xr3:uid="{00000000-0010-0000-0200-000009000000}" name="Fazla Mesai   " totalsRowFunction="sum" dataDxfId="147"/>
    <tableColumn id="10" xr3:uid="{00000000-0010-0000-0200-00000A000000}" name="Hafta 5" totalsRowFunction="sum" dataDxfId="146"/>
    <tableColumn id="11" xr3:uid="{00000000-0010-0000-0200-00000B000000}" name="Fazla Mesai    " totalsRowFunction="sum" dataDxfId="145"/>
  </tableColumns>
  <tableStyleInfo name="Ay" showFirstColumn="1" showLastColumn="0" showRowStripes="0" showColumnStripes="0"/>
  <extLst>
    <ext xmlns:x14="http://schemas.microsoft.com/office/spreadsheetml/2009/9/main" uri="{504A1905-F514-4f6f-8877-14C23A59335A}">
      <x14:table altTextSummary="Mart ayı için 1, 2, 3, 4 ve 5. Haftanın Normal ve Fazla Mesai saatlerini bu tabloya girin. Toplam Haftalık Saatler otomatik olarak hesaplanı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Nisan" displayName="Nisan" ref="B41:L49" totalsRowCount="1" headerRowDxfId="144" headerRowBorderDxfId="143" tableBorderDxfId="142" totalsRowBorderDxfId="141">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Nisan" totalsRowLabel="Toplam haftalık saat" dataDxfId="140" totalsRowDxfId="139"/>
    <tableColumn id="2" xr3:uid="{00000000-0010-0000-0300-000002000000}" name="Hafta 1" totalsRowFunction="sum" dataDxfId="138"/>
    <tableColumn id="3" xr3:uid="{00000000-0010-0000-0300-000003000000}" name="Fazla Mesai" totalsRowFunction="sum" dataDxfId="137"/>
    <tableColumn id="4" xr3:uid="{00000000-0010-0000-0300-000004000000}" name="Hafta 2" totalsRowFunction="sum" dataDxfId="136"/>
    <tableColumn id="5" xr3:uid="{00000000-0010-0000-0300-000005000000}" name="Fazla Mesai " totalsRowFunction="sum" dataDxfId="135"/>
    <tableColumn id="6" xr3:uid="{00000000-0010-0000-0300-000006000000}" name="Hafta 3" totalsRowFunction="sum" dataDxfId="134"/>
    <tableColumn id="7" xr3:uid="{00000000-0010-0000-0300-000007000000}" name="Fazla Mesai  " totalsRowFunction="sum" dataDxfId="133"/>
    <tableColumn id="8" xr3:uid="{00000000-0010-0000-0300-000008000000}" name="Hafta 4" totalsRowFunction="sum" dataDxfId="132"/>
    <tableColumn id="9" xr3:uid="{00000000-0010-0000-0300-000009000000}" name="Fazla Mesai   " totalsRowFunction="sum" dataDxfId="131"/>
    <tableColumn id="10" xr3:uid="{00000000-0010-0000-0300-00000A000000}" name="Hafta 5" totalsRowFunction="sum" dataDxfId="130"/>
    <tableColumn id="11" xr3:uid="{00000000-0010-0000-0300-00000B000000}" name="Fazla Mesai    " totalsRowFunction="sum" dataDxfId="129"/>
  </tableColumns>
  <tableStyleInfo name="Ay" showFirstColumn="1" showLastColumn="0" showRowStripes="0" showColumnStripes="0"/>
  <extLst>
    <ext xmlns:x14="http://schemas.microsoft.com/office/spreadsheetml/2009/9/main" uri="{504A1905-F514-4f6f-8877-14C23A59335A}">
      <x14:table altTextSummary="Nisan ayı için 1, 2, 3, 4 ve 5. Haftanın Normal ve Fazla Mesai saatlerini bu tabloya girin. Toplam Haftalık Saatler otomatik olarak hesaplanı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yıs" displayName="Mayıs" ref="B52:L60" totalsRowCount="1" headerRowDxfId="128" headerRowBorderDxfId="127" tableBorderDxfId="126" totalsRowBorderDxfId="125">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yıs" totalsRowLabel="Toplam haftalık saat" dataDxfId="124" totalsRowDxfId="123"/>
    <tableColumn id="2" xr3:uid="{00000000-0010-0000-0400-000002000000}" name="Hafta 1" totalsRowFunction="sum" dataDxfId="122"/>
    <tableColumn id="3" xr3:uid="{00000000-0010-0000-0400-000003000000}" name="Fazla Mesai" totalsRowFunction="sum" dataDxfId="121"/>
    <tableColumn id="4" xr3:uid="{00000000-0010-0000-0400-000004000000}" name="Hafta 2" totalsRowFunction="sum" dataDxfId="120"/>
    <tableColumn id="5" xr3:uid="{00000000-0010-0000-0400-000005000000}" name="Fazla Mesai " totalsRowFunction="sum" dataDxfId="119"/>
    <tableColumn id="6" xr3:uid="{00000000-0010-0000-0400-000006000000}" name="Hafta 3" totalsRowFunction="sum" dataDxfId="118"/>
    <tableColumn id="7" xr3:uid="{00000000-0010-0000-0400-000007000000}" name="Fazla Mesai  " totalsRowFunction="sum" dataDxfId="117"/>
    <tableColumn id="8" xr3:uid="{00000000-0010-0000-0400-000008000000}" name="Hafta 4" totalsRowFunction="sum" dataDxfId="116"/>
    <tableColumn id="9" xr3:uid="{00000000-0010-0000-0400-000009000000}" name="Fazla Mesai   " totalsRowFunction="sum" dataDxfId="115"/>
    <tableColumn id="10" xr3:uid="{00000000-0010-0000-0400-00000A000000}" name="Hafta 5" totalsRowFunction="sum" dataDxfId="114"/>
    <tableColumn id="11" xr3:uid="{00000000-0010-0000-0400-00000B000000}" name="Fazla Mesai    " totalsRowFunction="sum" dataDxfId="113"/>
  </tableColumns>
  <tableStyleInfo name="Ay" showFirstColumn="1" showLastColumn="0" showRowStripes="0" showColumnStripes="0"/>
  <extLst>
    <ext xmlns:x14="http://schemas.microsoft.com/office/spreadsheetml/2009/9/main" uri="{504A1905-F514-4f6f-8877-14C23A59335A}">
      <x14:table altTextSummary="Mayıs ayı için 1, 2, 3, 4 ve 5. Haftanın Normal ve Fazla Mesai saatlerini bu tabloya girin. Toplam Haftalık Saatler otomatik olarak hesaplanı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Haziran" displayName="Haziran" ref="B63:L71" totalsRowCount="1" headerRowDxfId="112" headerRowBorderDxfId="111" tableBorderDxfId="110" totalsRowBorderDxfId="109">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Haziran" totalsRowLabel="Toplam haftalık saat" dataDxfId="108" totalsRowDxfId="107"/>
    <tableColumn id="2" xr3:uid="{00000000-0010-0000-0500-000002000000}" name="Hafta 1" totalsRowFunction="sum" dataDxfId="106"/>
    <tableColumn id="3" xr3:uid="{00000000-0010-0000-0500-000003000000}" name="Fazla Mesai" totalsRowFunction="sum" dataDxfId="105"/>
    <tableColumn id="4" xr3:uid="{00000000-0010-0000-0500-000004000000}" name="Hafta 2" totalsRowFunction="sum" dataDxfId="104"/>
    <tableColumn id="5" xr3:uid="{00000000-0010-0000-0500-000005000000}" name="Fazla Mesai " totalsRowFunction="sum" dataDxfId="103"/>
    <tableColumn id="6" xr3:uid="{00000000-0010-0000-0500-000006000000}" name="Hafta 3" totalsRowFunction="sum" dataDxfId="102"/>
    <tableColumn id="7" xr3:uid="{00000000-0010-0000-0500-000007000000}" name="Fazla Mesai  " totalsRowFunction="sum" dataDxfId="101"/>
    <tableColumn id="8" xr3:uid="{00000000-0010-0000-0500-000008000000}" name="Hafta 4" totalsRowFunction="sum" dataDxfId="100"/>
    <tableColumn id="9" xr3:uid="{00000000-0010-0000-0500-000009000000}" name="Fazla Mesai   " totalsRowFunction="sum" dataDxfId="99"/>
    <tableColumn id="10" xr3:uid="{00000000-0010-0000-0500-00000A000000}" name="Hafta 5" totalsRowFunction="sum" dataDxfId="98"/>
    <tableColumn id="11" xr3:uid="{00000000-0010-0000-0500-00000B000000}" name="Fazla Mesai    " totalsRowFunction="sum" dataDxfId="97"/>
  </tableColumns>
  <tableStyleInfo name="Ay" showFirstColumn="1" showLastColumn="0" showRowStripes="0" showColumnStripes="0"/>
  <extLst>
    <ext xmlns:x14="http://schemas.microsoft.com/office/spreadsheetml/2009/9/main" uri="{504A1905-F514-4f6f-8877-14C23A59335A}">
      <x14:table altTextSummary="Haziran ayı için 1, 2, 3, 4 ve 5. Haftanın Normal ve Fazla Mesai saatlerini bu tabloya girin. Toplam Haftalık Saatler otomatik olarak hesaplanır"/>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emmuz" displayName="Temmuz" ref="B75:L83" totalsRowCount="1" headerRowDxfId="96" headerRowBorderDxfId="95" tableBorderDxfId="94" totalsRowBorderDxfId="93">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Temmuz" totalsRowLabel="Toplam haftalık saat" dataDxfId="92" totalsRowDxfId="91"/>
    <tableColumn id="2" xr3:uid="{00000000-0010-0000-0600-000002000000}" name="Hafta 1" totalsRowFunction="sum" dataDxfId="90"/>
    <tableColumn id="3" xr3:uid="{00000000-0010-0000-0600-000003000000}" name="Fazla Mesai" totalsRowFunction="sum" dataDxfId="89"/>
    <tableColumn id="4" xr3:uid="{00000000-0010-0000-0600-000004000000}" name="Hafta 2" totalsRowFunction="sum" dataDxfId="88"/>
    <tableColumn id="5" xr3:uid="{00000000-0010-0000-0600-000005000000}" name="Fazla Mesai " totalsRowFunction="sum" dataDxfId="87"/>
    <tableColumn id="6" xr3:uid="{00000000-0010-0000-0600-000006000000}" name="Hafta 3" totalsRowFunction="sum" dataDxfId="86"/>
    <tableColumn id="7" xr3:uid="{00000000-0010-0000-0600-000007000000}" name="Fazla Mesai  " totalsRowFunction="sum" dataDxfId="85"/>
    <tableColumn id="8" xr3:uid="{00000000-0010-0000-0600-000008000000}" name="Hafta 4" totalsRowFunction="sum" dataDxfId="84"/>
    <tableColumn id="9" xr3:uid="{00000000-0010-0000-0600-000009000000}" name="Fazla Mesai   " totalsRowFunction="sum" dataDxfId="83"/>
    <tableColumn id="10" xr3:uid="{00000000-0010-0000-0600-00000A000000}" name="Hafta 5" totalsRowFunction="sum" dataDxfId="82"/>
    <tableColumn id="11" xr3:uid="{00000000-0010-0000-0600-00000B000000}" name="Fazla Mesai    " totalsRowFunction="sum" dataDxfId="81"/>
  </tableColumns>
  <tableStyleInfo name="Ay" showFirstColumn="1" showLastColumn="0" showRowStripes="0" showColumnStripes="0"/>
  <extLst>
    <ext xmlns:x14="http://schemas.microsoft.com/office/spreadsheetml/2009/9/main" uri="{504A1905-F514-4f6f-8877-14C23A59335A}">
      <x14:table altTextSummary="Temmuz ayı için 1, 2, 3, 4 ve 5. Haftanın Normal ve Fazla Mesai saatlerini bu tabloya girin. Toplam Haftalık Saatler otomatik olarak hesaplanı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ğustos" displayName="Ağustos" ref="B86:L94" totalsRowCount="1" headerRowDxfId="80" headerRowBorderDxfId="79" tableBorderDxfId="78" totalsRowBorderDxfId="77">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ğustos" totalsRowLabel="Toplam haftalık saat" dataDxfId="76" totalsRowDxfId="75"/>
    <tableColumn id="2" xr3:uid="{00000000-0010-0000-0700-000002000000}" name="Hafta 1" totalsRowFunction="sum" dataDxfId="74"/>
    <tableColumn id="3" xr3:uid="{00000000-0010-0000-0700-000003000000}" name="Fazla Mesai" totalsRowFunction="sum" dataDxfId="73"/>
    <tableColumn id="4" xr3:uid="{00000000-0010-0000-0700-000004000000}" name="Hafta 2" totalsRowFunction="sum" dataDxfId="72"/>
    <tableColumn id="5" xr3:uid="{00000000-0010-0000-0700-000005000000}" name="Fazla Mesai " totalsRowFunction="sum" dataDxfId="71"/>
    <tableColumn id="6" xr3:uid="{00000000-0010-0000-0700-000006000000}" name="Hafta 3" totalsRowFunction="sum" dataDxfId="70"/>
    <tableColumn id="7" xr3:uid="{00000000-0010-0000-0700-000007000000}" name="Fazla Mesai  " totalsRowFunction="sum" dataDxfId="69"/>
    <tableColumn id="8" xr3:uid="{00000000-0010-0000-0700-000008000000}" name="Hafta 4" totalsRowFunction="sum" dataDxfId="68"/>
    <tableColumn id="9" xr3:uid="{00000000-0010-0000-0700-000009000000}" name="Fazla Mesai   " totalsRowFunction="sum" dataDxfId="67"/>
    <tableColumn id="10" xr3:uid="{00000000-0010-0000-0700-00000A000000}" name="Hafta 5" totalsRowFunction="sum" dataDxfId="66"/>
    <tableColumn id="11" xr3:uid="{00000000-0010-0000-0700-00000B000000}" name="Fazla Mesai    " totalsRowFunction="sum" dataDxfId="65"/>
  </tableColumns>
  <tableStyleInfo name="Ay" showFirstColumn="1" showLastColumn="0" showRowStripes="0" showColumnStripes="0"/>
  <extLst>
    <ext xmlns:x14="http://schemas.microsoft.com/office/spreadsheetml/2009/9/main" uri="{504A1905-F514-4f6f-8877-14C23A59335A}">
      <x14:table altTextSummary="Ağustos ayı için 1, 2, 3, 4 ve 5. Haftanın Normal ve Fazla Mesai saatlerini bu tabloya girin. Toplam Haftalık Saatler otomatik olarak hesaplanı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Eylül" displayName="Eylül" ref="B97:L105" totalsRowCount="1" headerRowDxfId="64" headerRowBorderDxfId="63" tableBorderDxfId="62" totalsRowBorderDxfId="61">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Eylül" totalsRowLabel="Toplam haftalık saat" dataDxfId="60" totalsRowDxfId="59"/>
    <tableColumn id="2" xr3:uid="{00000000-0010-0000-0800-000002000000}" name="Hafta 1" totalsRowFunction="sum" dataDxfId="58"/>
    <tableColumn id="3" xr3:uid="{00000000-0010-0000-0800-000003000000}" name="Fazla Mesai" totalsRowFunction="sum" dataDxfId="57"/>
    <tableColumn id="4" xr3:uid="{00000000-0010-0000-0800-000004000000}" name="Hafta 2" totalsRowFunction="sum" dataDxfId="56"/>
    <tableColumn id="5" xr3:uid="{00000000-0010-0000-0800-000005000000}" name="Fazla Mesai " totalsRowFunction="sum" dataDxfId="55"/>
    <tableColumn id="6" xr3:uid="{00000000-0010-0000-0800-000006000000}" name="Hafta 3" totalsRowFunction="sum" dataDxfId="54"/>
    <tableColumn id="7" xr3:uid="{00000000-0010-0000-0800-000007000000}" name="Fazla Mesai  " totalsRowFunction="sum" dataDxfId="53"/>
    <tableColumn id="8" xr3:uid="{00000000-0010-0000-0800-000008000000}" name="Hafta 4" totalsRowFunction="sum" dataDxfId="52"/>
    <tableColumn id="9" xr3:uid="{00000000-0010-0000-0800-000009000000}" name="Fazla Mesai   " totalsRowFunction="sum" dataDxfId="51"/>
    <tableColumn id="10" xr3:uid="{00000000-0010-0000-0800-00000A000000}" name="Hafta 5" totalsRowFunction="sum" dataDxfId="50"/>
    <tableColumn id="11" xr3:uid="{00000000-0010-0000-0800-00000B000000}" name="Fazla Mesai    " totalsRowFunction="sum" dataDxfId="49"/>
  </tableColumns>
  <tableStyleInfo name="Ay" showFirstColumn="1" showLastColumn="0" showRowStripes="0" showColumnStripes="0"/>
  <extLst>
    <ext xmlns:x14="http://schemas.microsoft.com/office/spreadsheetml/2009/9/main" uri="{504A1905-F514-4f6f-8877-14C23A59335A}">
      <x14:table altTextSummary="Eylül ayı için 1, 2, 3, 4 ve 5. Haftanın Normal ve Fazla Mesai saatlerini bu tabloya girin. Toplam Haftalık Saatler otomatik olarak hesaplanı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6" style="2" bestFit="1" customWidth="1"/>
    <col min="3" max="12" width="15.28515625" style="2" customWidth="1"/>
    <col min="13" max="13" width="2.7109375" style="1" customWidth="1"/>
    <col min="14" max="16384" width="9.140625" style="1"/>
  </cols>
  <sheetData>
    <row r="1" spans="2:12" ht="15.95" customHeight="1" x14ac:dyDescent="0.3">
      <c r="B1" s="27" t="s">
        <v>0</v>
      </c>
      <c r="C1" s="27"/>
      <c r="D1" s="27"/>
      <c r="E1" s="27"/>
      <c r="F1" s="27"/>
      <c r="G1" s="27"/>
      <c r="H1" s="27"/>
      <c r="I1" s="27"/>
      <c r="J1" s="27"/>
      <c r="K1" s="27"/>
      <c r="L1" s="27"/>
    </row>
    <row r="2" spans="2:12" ht="23.25" customHeight="1" x14ac:dyDescent="0.3">
      <c r="B2" s="27"/>
      <c r="C2" s="27"/>
      <c r="D2" s="27"/>
      <c r="E2" s="27"/>
      <c r="F2" s="27"/>
      <c r="G2" s="27"/>
      <c r="H2" s="27"/>
      <c r="I2" s="27"/>
      <c r="J2" s="27"/>
      <c r="K2" s="27"/>
      <c r="L2" s="27"/>
    </row>
    <row r="3" spans="2:12" ht="15.95" customHeight="1" x14ac:dyDescent="0.3">
      <c r="B3" s="2" t="s">
        <v>1</v>
      </c>
      <c r="C3" s="8"/>
      <c r="D3" s="3" t="s">
        <v>40</v>
      </c>
      <c r="E3" s="8"/>
      <c r="G3" s="25" t="s">
        <v>56</v>
      </c>
      <c r="H3" s="25"/>
      <c r="I3" s="26"/>
      <c r="J3" s="26"/>
    </row>
    <row r="4" spans="2:12" ht="15.95" customHeight="1" x14ac:dyDescent="0.3">
      <c r="B4" s="2" t="s">
        <v>2</v>
      </c>
      <c r="C4" s="9"/>
      <c r="D4" s="3" t="s">
        <v>41</v>
      </c>
      <c r="E4" s="9"/>
      <c r="G4" s="1" t="s">
        <v>57</v>
      </c>
      <c r="H4" s="10">
        <f>SUM(C16,C27,C38,C50,C61,C72,C84,C95,C106,C118,C129,C140)</f>
        <v>0</v>
      </c>
      <c r="I4" s="4" t="s">
        <v>60</v>
      </c>
      <c r="J4" s="10">
        <f>SUM(F16,F27,F38,F50,F61,F72,F84,F95,F106,F118,F129,F140)</f>
        <v>0</v>
      </c>
      <c r="K4" s="4" t="s">
        <v>63</v>
      </c>
      <c r="L4" s="10">
        <f>SUM(H4,J4)</f>
        <v>0</v>
      </c>
    </row>
    <row r="5" spans="2:12" ht="6" customHeight="1" x14ac:dyDescent="0.3">
      <c r="L5" s="5"/>
    </row>
    <row r="6" spans="2:12" s="6" customFormat="1" ht="24.95" customHeight="1" x14ac:dyDescent="0.2">
      <c r="B6" s="28" t="s">
        <v>3</v>
      </c>
      <c r="C6" s="28"/>
      <c r="D6" s="28"/>
      <c r="E6" s="28"/>
      <c r="F6" s="28"/>
      <c r="G6" s="28"/>
      <c r="H6" s="28"/>
      <c r="I6" s="28"/>
      <c r="J6" s="28"/>
      <c r="K6" s="28"/>
      <c r="L6" s="28"/>
    </row>
    <row r="7" spans="2:12" ht="15" customHeight="1" x14ac:dyDescent="0.3">
      <c r="B7" s="17" t="s">
        <v>4</v>
      </c>
      <c r="C7" s="18" t="s">
        <v>39</v>
      </c>
      <c r="D7" s="18" t="s">
        <v>42</v>
      </c>
      <c r="E7" s="18" t="s">
        <v>54</v>
      </c>
      <c r="F7" s="18" t="s">
        <v>55</v>
      </c>
      <c r="G7" s="18" t="s">
        <v>58</v>
      </c>
      <c r="H7" s="18" t="s">
        <v>59</v>
      </c>
      <c r="I7" s="18" t="s">
        <v>61</v>
      </c>
      <c r="J7" s="18" t="s">
        <v>62</v>
      </c>
      <c r="K7" s="18" t="s">
        <v>64</v>
      </c>
      <c r="L7" s="19" t="s">
        <v>65</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SUBTOTAL(109,Ocak[Hafta 1])</f>
        <v>0</v>
      </c>
      <c r="D15" s="22">
        <f>SUBTOTAL(109,Ocak[Fazla Mesai])</f>
        <v>0</v>
      </c>
      <c r="E15" s="21">
        <f>SUBTOTAL(109,Ocak[Hafta 2])</f>
        <v>0</v>
      </c>
      <c r="F15" s="22">
        <f>SUBTOTAL(109,Ocak[[Fazla Mesai ]])</f>
        <v>0</v>
      </c>
      <c r="G15" s="21">
        <f>SUBTOTAL(109,Ocak[Hafta 3])</f>
        <v>0</v>
      </c>
      <c r="H15" s="22">
        <f>SUBTOTAL(109,Ocak[[Fazla Mesai  ]])</f>
        <v>0</v>
      </c>
      <c r="I15" s="21">
        <f>SUBTOTAL(109,Ocak[Hafta 4])</f>
        <v>0</v>
      </c>
      <c r="J15" s="22">
        <f>SUBTOTAL(109,Ocak[[Fazla Mesai   ]])</f>
        <v>0</v>
      </c>
      <c r="K15" s="21">
        <f>SUBTOTAL(109,Ocak[Hafta 5])</f>
        <v>0</v>
      </c>
      <c r="L15" s="23">
        <f>SUBTOTAL(109,Ocak[[Fazla Mesai    ]])</f>
        <v>0</v>
      </c>
    </row>
    <row r="16" spans="2:12" ht="15" customHeight="1" x14ac:dyDescent="0.3">
      <c r="B16" s="14" t="s">
        <v>13</v>
      </c>
      <c r="C16" s="13">
        <f>SUM(Ocak[[#Totals],[Hafta 1]],Ocak[[#Totals],[Hafta 2]],Ocak[[#Totals],[Hafta 3]],Ocak[[#Totals],[Hafta 4]],Ocak[[#Totals],[Hafta 5]])</f>
        <v>0</v>
      </c>
      <c r="D16" s="24" t="s">
        <v>43</v>
      </c>
      <c r="E16" s="24"/>
      <c r="F16" s="13">
        <f>SUM(Ocak[[#Totals],[Fazla Mesai]],Ocak[[#Totals],[Fazla Mesai ]],Ocak[[#Totals],[Fazla Mesai  ]],Ocak[[#Totals],[Fazla Mesai   ]],Ocak[[#Totals],[Fazla Mesai    ]])</f>
        <v>0</v>
      </c>
    </row>
    <row r="17" spans="2:12" ht="9" customHeight="1" x14ac:dyDescent="0.3"/>
    <row r="18" spans="2:12" ht="15" customHeight="1" x14ac:dyDescent="0.3">
      <c r="B18" s="17" t="s">
        <v>14</v>
      </c>
      <c r="C18" s="18" t="s">
        <v>39</v>
      </c>
      <c r="D18" s="18" t="s">
        <v>42</v>
      </c>
      <c r="E18" s="18" t="s">
        <v>54</v>
      </c>
      <c r="F18" s="18" t="s">
        <v>55</v>
      </c>
      <c r="G18" s="18" t="s">
        <v>58</v>
      </c>
      <c r="H18" s="18" t="s">
        <v>59</v>
      </c>
      <c r="I18" s="18" t="s">
        <v>61</v>
      </c>
      <c r="J18" s="18" t="s">
        <v>62</v>
      </c>
      <c r="K18" s="18" t="s">
        <v>64</v>
      </c>
      <c r="L18" s="19" t="s">
        <v>65</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SUBTOTAL(109,Şubat[Hafta 1])</f>
        <v>0</v>
      </c>
      <c r="D26" s="22">
        <f>SUBTOTAL(109,Şubat[Fazla Mesai])</f>
        <v>0</v>
      </c>
      <c r="E26" s="21">
        <f>SUBTOTAL(109,Şubat[Hafta 2])</f>
        <v>0</v>
      </c>
      <c r="F26" s="22">
        <f>SUBTOTAL(109,Şubat[[Fazla Mesai ]])</f>
        <v>0</v>
      </c>
      <c r="G26" s="21">
        <f>SUBTOTAL(109,Şubat[Hafta 3])</f>
        <v>0</v>
      </c>
      <c r="H26" s="22">
        <f>SUBTOTAL(109,Şubat[[Fazla Mesai  ]])</f>
        <v>0</v>
      </c>
      <c r="I26" s="21">
        <f>SUBTOTAL(109,Şubat[Hafta 4])</f>
        <v>0</v>
      </c>
      <c r="J26" s="22">
        <f>SUBTOTAL(109,Şubat[[Fazla Mesai   ]])</f>
        <v>0</v>
      </c>
      <c r="K26" s="21">
        <f>SUBTOTAL(109,Şubat[Hafta 5])</f>
        <v>0</v>
      </c>
      <c r="L26" s="23">
        <f>SUBTOTAL(109,Şubat[[Fazla Mesai    ]])</f>
        <v>0</v>
      </c>
    </row>
    <row r="27" spans="2:12" ht="15" customHeight="1" x14ac:dyDescent="0.3">
      <c r="B27" s="14" t="s">
        <v>15</v>
      </c>
      <c r="C27" s="13">
        <f>SUM(Şubat[[#Totals],[Hafta 1]],Şubat[[#Totals],[Hafta 2]],Şubat[[#Totals],[Hafta 3]],Şubat[[#Totals],[Hafta 4]],Şubat[[#Totals],[Hafta 5]])</f>
        <v>0</v>
      </c>
      <c r="D27" s="24" t="s">
        <v>43</v>
      </c>
      <c r="E27" s="24"/>
      <c r="F27" s="13">
        <f>SUM(Şubat[[#Totals],[Fazla Mesai]],Şubat[[#Totals],[Fazla Mesai ]],Şubat[[#Totals],[Fazla Mesai  ]],Şubat[[#Totals],[Fazla Mesai   ]],Şubat[[#Totals],[Fazla Mesai    ]])</f>
        <v>0</v>
      </c>
    </row>
    <row r="28" spans="2:12" ht="9" customHeight="1" x14ac:dyDescent="0.3"/>
    <row r="29" spans="2:12" ht="15" customHeight="1" x14ac:dyDescent="0.3">
      <c r="B29" s="17" t="s">
        <v>16</v>
      </c>
      <c r="C29" s="18" t="s">
        <v>39</v>
      </c>
      <c r="D29" s="18" t="s">
        <v>42</v>
      </c>
      <c r="E29" s="18" t="s">
        <v>54</v>
      </c>
      <c r="F29" s="18" t="s">
        <v>55</v>
      </c>
      <c r="G29" s="18" t="s">
        <v>58</v>
      </c>
      <c r="H29" s="18" t="s">
        <v>59</v>
      </c>
      <c r="I29" s="18" t="s">
        <v>61</v>
      </c>
      <c r="J29" s="18" t="s">
        <v>62</v>
      </c>
      <c r="K29" s="18" t="s">
        <v>64</v>
      </c>
      <c r="L29" s="19" t="s">
        <v>65</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SUBTOTAL(109,Mart[Hafta 1])</f>
        <v>0</v>
      </c>
      <c r="D37" s="22">
        <f>SUBTOTAL(109,Mart[Fazla Mesai])</f>
        <v>0</v>
      </c>
      <c r="E37" s="21">
        <f>SUBTOTAL(109,Mart[Hafta 2])</f>
        <v>0</v>
      </c>
      <c r="F37" s="22">
        <f>SUBTOTAL(109,Mart[[Fazla Mesai ]])</f>
        <v>0</v>
      </c>
      <c r="G37" s="21">
        <f>SUBTOTAL(109,Mart[Hafta 3])</f>
        <v>0</v>
      </c>
      <c r="H37" s="22">
        <f>SUBTOTAL(109,Mart[[Fazla Mesai  ]])</f>
        <v>0</v>
      </c>
      <c r="I37" s="21">
        <f>SUBTOTAL(109,Mart[Hafta 4])</f>
        <v>0</v>
      </c>
      <c r="J37" s="22">
        <f>SUBTOTAL(109,Mart[[Fazla Mesai   ]])</f>
        <v>0</v>
      </c>
      <c r="K37" s="21">
        <f>SUBTOTAL(109,Mart[Hafta 5])</f>
        <v>0</v>
      </c>
      <c r="L37" s="23">
        <f>SUBTOTAL(109,Mart[[Fazla Mesai    ]])</f>
        <v>0</v>
      </c>
    </row>
    <row r="38" spans="2:12" ht="15" customHeight="1" x14ac:dyDescent="0.3">
      <c r="B38" s="14" t="s">
        <v>17</v>
      </c>
      <c r="C38" s="13">
        <f>SUM(Mart[[#Totals],[Hafta 1]],Mart[[#Totals],[Hafta 2]],Mart[[#Totals],[Hafta 3]],Mart[[#Totals],[Hafta 4]],Mart[[#Totals],[Hafta 5]])</f>
        <v>0</v>
      </c>
      <c r="D38" s="24" t="s">
        <v>44</v>
      </c>
      <c r="E38" s="24"/>
      <c r="F38" s="13">
        <f>SUM(Mart[[#Totals],[Fazla Mesai]],Mart[[#Totals],[Fazla Mesai ]],Mart[[#Totals],[Fazla Mesai  ]],Mart[[#Totals],[Fazla Mesai   ]],Mart[[#Totals],[Fazla Mesai    ]])</f>
        <v>0</v>
      </c>
    </row>
    <row r="39" spans="2:12" ht="9" customHeight="1" x14ac:dyDescent="0.3"/>
    <row r="40" spans="2:12" s="7" customFormat="1" ht="24.95" customHeight="1" x14ac:dyDescent="0.2">
      <c r="B40" s="28" t="s">
        <v>18</v>
      </c>
      <c r="C40" s="28"/>
      <c r="D40" s="28"/>
      <c r="E40" s="28"/>
      <c r="F40" s="28"/>
      <c r="G40" s="28"/>
      <c r="H40" s="28"/>
      <c r="I40" s="28"/>
      <c r="J40" s="28"/>
      <c r="K40" s="28"/>
      <c r="L40" s="28"/>
    </row>
    <row r="41" spans="2:12" ht="15" customHeight="1" x14ac:dyDescent="0.3">
      <c r="B41" s="17" t="s">
        <v>19</v>
      </c>
      <c r="C41" s="18" t="s">
        <v>39</v>
      </c>
      <c r="D41" s="18" t="s">
        <v>42</v>
      </c>
      <c r="E41" s="18" t="s">
        <v>54</v>
      </c>
      <c r="F41" s="18" t="s">
        <v>55</v>
      </c>
      <c r="G41" s="18" t="s">
        <v>58</v>
      </c>
      <c r="H41" s="18" t="s">
        <v>59</v>
      </c>
      <c r="I41" s="18" t="s">
        <v>61</v>
      </c>
      <c r="J41" s="18" t="s">
        <v>62</v>
      </c>
      <c r="K41" s="18" t="s">
        <v>64</v>
      </c>
      <c r="L41" s="19" t="s">
        <v>65</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SUBTOTAL(109,Nisan[Hafta 1])</f>
        <v>0</v>
      </c>
      <c r="D49" s="22">
        <f>SUBTOTAL(109,Nisan[Fazla Mesai])</f>
        <v>0</v>
      </c>
      <c r="E49" s="21">
        <f>SUBTOTAL(109,Nisan[Hafta 2])</f>
        <v>0</v>
      </c>
      <c r="F49" s="22">
        <f>SUBTOTAL(109,Nisan[[Fazla Mesai ]])</f>
        <v>0</v>
      </c>
      <c r="G49" s="21">
        <f>SUBTOTAL(109,Nisan[Hafta 3])</f>
        <v>0</v>
      </c>
      <c r="H49" s="22">
        <f>SUBTOTAL(109,Nisan[[Fazla Mesai  ]])</f>
        <v>0</v>
      </c>
      <c r="I49" s="21">
        <f>SUBTOTAL(109,Nisan[Hafta 4])</f>
        <v>0</v>
      </c>
      <c r="J49" s="22">
        <f>SUBTOTAL(109,Nisan[[Fazla Mesai   ]])</f>
        <v>0</v>
      </c>
      <c r="K49" s="21">
        <f>SUBTOTAL(109,Nisan[Hafta 5])</f>
        <v>0</v>
      </c>
      <c r="L49" s="23">
        <f>SUBTOTAL(109,Nisan[[Fazla Mesai    ]])</f>
        <v>0</v>
      </c>
    </row>
    <row r="50" spans="2:12" ht="15" customHeight="1" x14ac:dyDescent="0.3">
      <c r="B50" s="14" t="s">
        <v>20</v>
      </c>
      <c r="C50" s="13">
        <f>SUM(Nisan[[#Totals],[Hafta 1]],Nisan[[#Totals],[Hafta 2]],Nisan[[#Totals],[Hafta 3]],Nisan[[#Totals],[Hafta 4]],Nisan[[#Totals],[Hafta 5]])</f>
        <v>0</v>
      </c>
      <c r="D50" s="24" t="s">
        <v>45</v>
      </c>
      <c r="E50" s="24"/>
      <c r="F50" s="13">
        <f>SUM(Nisan[[#Totals],[Fazla Mesai]],Nisan[[#Totals],[Fazla Mesai ]],Nisan[[#Totals],[Fazla Mesai  ]],Nisan[[#Totals],[Fazla Mesai   ]],Nisan[[#Totals],[Fazla Mesai    ]])</f>
        <v>0</v>
      </c>
    </row>
    <row r="51" spans="2:12" ht="9" customHeight="1" x14ac:dyDescent="0.3"/>
    <row r="52" spans="2:12" ht="15" customHeight="1" x14ac:dyDescent="0.3">
      <c r="B52" s="17" t="s">
        <v>21</v>
      </c>
      <c r="C52" s="18" t="s">
        <v>39</v>
      </c>
      <c r="D52" s="18" t="s">
        <v>42</v>
      </c>
      <c r="E52" s="18" t="s">
        <v>54</v>
      </c>
      <c r="F52" s="18" t="s">
        <v>55</v>
      </c>
      <c r="G52" s="18" t="s">
        <v>58</v>
      </c>
      <c r="H52" s="18" t="s">
        <v>59</v>
      </c>
      <c r="I52" s="18" t="s">
        <v>61</v>
      </c>
      <c r="J52" s="18" t="s">
        <v>62</v>
      </c>
      <c r="K52" s="18" t="s">
        <v>64</v>
      </c>
      <c r="L52" s="19" t="s">
        <v>65</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SUBTOTAL(109,Mayıs[Hafta 1])</f>
        <v>0</v>
      </c>
      <c r="D60" s="22">
        <f>SUBTOTAL(109,Mayıs[Fazla Mesai])</f>
        <v>0</v>
      </c>
      <c r="E60" s="21">
        <f>SUBTOTAL(109,Mayıs[Hafta 2])</f>
        <v>0</v>
      </c>
      <c r="F60" s="22">
        <f>SUBTOTAL(109,Mayıs[[Fazla Mesai ]])</f>
        <v>0</v>
      </c>
      <c r="G60" s="21">
        <f>SUBTOTAL(109,Mayıs[Hafta 3])</f>
        <v>0</v>
      </c>
      <c r="H60" s="22">
        <f>SUBTOTAL(109,Mayıs[[Fazla Mesai  ]])</f>
        <v>0</v>
      </c>
      <c r="I60" s="21">
        <f>SUBTOTAL(109,Mayıs[Hafta 4])</f>
        <v>0</v>
      </c>
      <c r="J60" s="22">
        <f>SUBTOTAL(109,Mayıs[[Fazla Mesai   ]])</f>
        <v>0</v>
      </c>
      <c r="K60" s="21">
        <f>SUBTOTAL(109,Mayıs[Hafta 5])</f>
        <v>0</v>
      </c>
      <c r="L60" s="23">
        <f>SUBTOTAL(109,Mayıs[[Fazla Mesai    ]])</f>
        <v>0</v>
      </c>
    </row>
    <row r="61" spans="2:12" ht="15" customHeight="1" x14ac:dyDescent="0.3">
      <c r="B61" s="14" t="s">
        <v>22</v>
      </c>
      <c r="C61" s="13">
        <f>SUM(Mayıs[[#Totals],[Hafta 1]],Mayıs[[#Totals],[Hafta 2]],Mayıs[[#Totals],[Hafta 3]],Mayıs[[#Totals],[Hafta 4]],Mayıs[[#Totals],[Hafta 5]])</f>
        <v>0</v>
      </c>
      <c r="D61" s="24" t="s">
        <v>46</v>
      </c>
      <c r="E61" s="24"/>
      <c r="F61" s="13">
        <f>SUM(Mayıs[[#Totals],[Fazla Mesai]],Mayıs[[#Totals],[Fazla Mesai ]],Mayıs[[#Totals],[Fazla Mesai  ]],Mayıs[[#Totals],[Fazla Mesai   ]],Mayıs[[#Totals],[Fazla Mesai    ]])</f>
        <v>0</v>
      </c>
    </row>
    <row r="62" spans="2:12" ht="9" customHeight="1" x14ac:dyDescent="0.3"/>
    <row r="63" spans="2:12" ht="15" customHeight="1" x14ac:dyDescent="0.3">
      <c r="B63" s="17" t="s">
        <v>23</v>
      </c>
      <c r="C63" s="18" t="s">
        <v>39</v>
      </c>
      <c r="D63" s="18" t="s">
        <v>42</v>
      </c>
      <c r="E63" s="18" t="s">
        <v>54</v>
      </c>
      <c r="F63" s="18" t="s">
        <v>55</v>
      </c>
      <c r="G63" s="18" t="s">
        <v>58</v>
      </c>
      <c r="H63" s="18" t="s">
        <v>59</v>
      </c>
      <c r="I63" s="18" t="s">
        <v>61</v>
      </c>
      <c r="J63" s="18" t="s">
        <v>62</v>
      </c>
      <c r="K63" s="18" t="s">
        <v>64</v>
      </c>
      <c r="L63" s="19" t="s">
        <v>65</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SUBTOTAL(109,Haziran[Hafta 1])</f>
        <v>0</v>
      </c>
      <c r="D71" s="22">
        <f>SUBTOTAL(109,Haziran[Fazla Mesai])</f>
        <v>0</v>
      </c>
      <c r="E71" s="21">
        <f>SUBTOTAL(109,Haziran[Hafta 2])</f>
        <v>0</v>
      </c>
      <c r="F71" s="22">
        <f>SUBTOTAL(109,Haziran[[Fazla Mesai ]])</f>
        <v>0</v>
      </c>
      <c r="G71" s="21">
        <f>SUBTOTAL(109,Haziran[Hafta 3])</f>
        <v>0</v>
      </c>
      <c r="H71" s="22">
        <f>SUBTOTAL(109,Haziran[[Fazla Mesai  ]])</f>
        <v>0</v>
      </c>
      <c r="I71" s="21">
        <f>SUBTOTAL(109,Haziran[Hafta 4])</f>
        <v>0</v>
      </c>
      <c r="J71" s="22">
        <f>SUBTOTAL(109,Haziran[[Fazla Mesai   ]])</f>
        <v>0</v>
      </c>
      <c r="K71" s="21">
        <f>SUBTOTAL(109,Haziran[Hafta 5])</f>
        <v>0</v>
      </c>
      <c r="L71" s="23">
        <f>SUBTOTAL(109,Haziran[[Fazla Mesai    ]])</f>
        <v>0</v>
      </c>
    </row>
    <row r="72" spans="2:12" ht="15" customHeight="1" x14ac:dyDescent="0.3">
      <c r="B72" s="14" t="s">
        <v>24</v>
      </c>
      <c r="C72" s="13">
        <f>SUM(Haziran[[#Totals],[Hafta 1]],Haziran[[#Totals],[Hafta 2]],Haziran[[#Totals],[Hafta 3]],Haziran[[#Totals],[Hafta 4]],Haziran[[#Totals],[Hafta 5]])</f>
        <v>0</v>
      </c>
      <c r="D72" s="24" t="s">
        <v>47</v>
      </c>
      <c r="E72" s="24"/>
      <c r="F72" s="13">
        <f>SUM(Haziran[[#Totals],[Fazla Mesai]],Haziran[[#Totals],[Fazla Mesai ]],Haziran[[#Totals],[Fazla Mesai  ]],Haziran[[#Totals],[Fazla Mesai   ]],Haziran[[#Totals],[Fazla Mesai    ]])</f>
        <v>0</v>
      </c>
    </row>
    <row r="73" spans="2:12" ht="9" customHeight="1" x14ac:dyDescent="0.3">
      <c r="B73" s="5"/>
      <c r="C73" s="5"/>
    </row>
    <row r="74" spans="2:12" s="6" customFormat="1" ht="24.95" customHeight="1" x14ac:dyDescent="0.2">
      <c r="B74" s="28" t="s">
        <v>25</v>
      </c>
      <c r="C74" s="29"/>
      <c r="D74" s="29"/>
      <c r="E74" s="29"/>
      <c r="F74" s="29"/>
      <c r="G74" s="29"/>
      <c r="H74" s="29"/>
      <c r="I74" s="29"/>
      <c r="J74" s="29"/>
      <c r="K74" s="29"/>
      <c r="L74" s="29"/>
    </row>
    <row r="75" spans="2:12" ht="15" customHeight="1" x14ac:dyDescent="0.3">
      <c r="B75" s="17" t="s">
        <v>26</v>
      </c>
      <c r="C75" s="18" t="s">
        <v>39</v>
      </c>
      <c r="D75" s="18" t="s">
        <v>42</v>
      </c>
      <c r="E75" s="18" t="s">
        <v>54</v>
      </c>
      <c r="F75" s="18" t="s">
        <v>55</v>
      </c>
      <c r="G75" s="18" t="s">
        <v>58</v>
      </c>
      <c r="H75" s="18" t="s">
        <v>59</v>
      </c>
      <c r="I75" s="18" t="s">
        <v>61</v>
      </c>
      <c r="J75" s="18" t="s">
        <v>62</v>
      </c>
      <c r="K75" s="18" t="s">
        <v>64</v>
      </c>
      <c r="L75" s="19" t="s">
        <v>65</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SUBTOTAL(109,Temmuz[Hafta 1])</f>
        <v>0</v>
      </c>
      <c r="D83" s="22">
        <f>SUBTOTAL(109,Temmuz[Fazla Mesai])</f>
        <v>0</v>
      </c>
      <c r="E83" s="21">
        <f>SUBTOTAL(109,Temmuz[Hafta 2])</f>
        <v>0</v>
      </c>
      <c r="F83" s="22">
        <f>SUBTOTAL(109,Temmuz[[Fazla Mesai ]])</f>
        <v>0</v>
      </c>
      <c r="G83" s="21">
        <f>SUBTOTAL(109,Temmuz[Hafta 3])</f>
        <v>0</v>
      </c>
      <c r="H83" s="22">
        <f>SUBTOTAL(109,Temmuz[[Fazla Mesai  ]])</f>
        <v>0</v>
      </c>
      <c r="I83" s="21">
        <f>SUBTOTAL(109,Temmuz[Hafta 4])</f>
        <v>0</v>
      </c>
      <c r="J83" s="22">
        <f>SUBTOTAL(109,Temmuz[[Fazla Mesai   ]])</f>
        <v>0</v>
      </c>
      <c r="K83" s="21">
        <f>SUBTOTAL(109,Temmuz[Hafta 5])</f>
        <v>0</v>
      </c>
      <c r="L83" s="23">
        <f>SUBTOTAL(109,Temmuz[[Fazla Mesai    ]])</f>
        <v>0</v>
      </c>
    </row>
    <row r="84" spans="2:12" ht="15" customHeight="1" x14ac:dyDescent="0.3">
      <c r="B84" s="14" t="s">
        <v>27</v>
      </c>
      <c r="C84" s="13">
        <f>SUM(Temmuz[[#Totals],[Hafta 1]],Temmuz[[#Totals],[Hafta 2]],Temmuz[[#Totals],[Hafta 3]],Temmuz[[#Totals],[Hafta 4]],Temmuz[[#Totals],[Hafta 5]])</f>
        <v>0</v>
      </c>
      <c r="D84" s="24" t="s">
        <v>48</v>
      </c>
      <c r="E84" s="24"/>
      <c r="F84" s="13">
        <f>SUM(Temmuz[[#Totals],[Fazla Mesai]],Temmuz[[#Totals],[Fazla Mesai ]],Temmuz[[#Totals],[Fazla Mesai  ]],Temmuz[[#Totals],[Fazla Mesai   ]],Temmuz[[#Totals],[Fazla Mesai    ]])</f>
        <v>0</v>
      </c>
    </row>
    <row r="85" spans="2:12" ht="9" customHeight="1" x14ac:dyDescent="0.3"/>
    <row r="86" spans="2:12" ht="15" customHeight="1" x14ac:dyDescent="0.3">
      <c r="B86" s="17" t="s">
        <v>28</v>
      </c>
      <c r="C86" s="18" t="s">
        <v>39</v>
      </c>
      <c r="D86" s="18" t="s">
        <v>42</v>
      </c>
      <c r="E86" s="18" t="s">
        <v>54</v>
      </c>
      <c r="F86" s="18" t="s">
        <v>55</v>
      </c>
      <c r="G86" s="18" t="s">
        <v>58</v>
      </c>
      <c r="H86" s="18" t="s">
        <v>59</v>
      </c>
      <c r="I86" s="18" t="s">
        <v>61</v>
      </c>
      <c r="J86" s="18" t="s">
        <v>62</v>
      </c>
      <c r="K86" s="18" t="s">
        <v>64</v>
      </c>
      <c r="L86" s="19" t="s">
        <v>65</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SUBTOTAL(109,Ağustos[Hafta 1])</f>
        <v>0</v>
      </c>
      <c r="D94" s="22">
        <f>SUBTOTAL(109,Ağustos[Fazla Mesai])</f>
        <v>0</v>
      </c>
      <c r="E94" s="21">
        <f>SUBTOTAL(109,Ağustos[Hafta 2])</f>
        <v>0</v>
      </c>
      <c r="F94" s="22">
        <f>SUBTOTAL(109,Ağustos[[Fazla Mesai ]])</f>
        <v>0</v>
      </c>
      <c r="G94" s="21">
        <f>SUBTOTAL(109,Ağustos[Hafta 3])</f>
        <v>0</v>
      </c>
      <c r="H94" s="22">
        <f>SUBTOTAL(109,Ağustos[[Fazla Mesai  ]])</f>
        <v>0</v>
      </c>
      <c r="I94" s="21">
        <f>SUBTOTAL(109,Ağustos[Hafta 4])</f>
        <v>0</v>
      </c>
      <c r="J94" s="22">
        <f>SUBTOTAL(109,Ağustos[[Fazla Mesai   ]])</f>
        <v>0</v>
      </c>
      <c r="K94" s="21">
        <f>SUBTOTAL(109,Ağustos[Hafta 5])</f>
        <v>0</v>
      </c>
      <c r="L94" s="23">
        <f>SUBTOTAL(109,Ağustos[[Fazla Mesai    ]])</f>
        <v>0</v>
      </c>
    </row>
    <row r="95" spans="2:12" ht="15" customHeight="1" x14ac:dyDescent="0.3">
      <c r="B95" s="14" t="s">
        <v>29</v>
      </c>
      <c r="C95" s="13">
        <f>SUM(Ağustos[[#Totals],[Hafta 1]],Ağustos[[#Totals],[Hafta 2]],Ağustos[[#Totals],[Hafta 3]],Ağustos[[#Totals],[Hafta 4]],Ağustos[[#Totals],[Hafta 5]])</f>
        <v>0</v>
      </c>
      <c r="D95" s="24" t="s">
        <v>49</v>
      </c>
      <c r="E95" s="24"/>
      <c r="F95" s="13">
        <f>SUM(Ağustos[[#Totals],[Fazla Mesai]],Ağustos[[#Totals],[Fazla Mesai ]],Ağustos[[#Totals],[Fazla Mesai  ]],Ağustos[[#Totals],[Fazla Mesai   ]],Ağustos[[#Totals],[Fazla Mesai    ]])</f>
        <v>0</v>
      </c>
    </row>
    <row r="96" spans="2:12" ht="9" customHeight="1" x14ac:dyDescent="0.3"/>
    <row r="97" spans="2:12" ht="15" customHeight="1" x14ac:dyDescent="0.3">
      <c r="B97" s="17" t="s">
        <v>30</v>
      </c>
      <c r="C97" s="18" t="s">
        <v>39</v>
      </c>
      <c r="D97" s="18" t="s">
        <v>42</v>
      </c>
      <c r="E97" s="18" t="s">
        <v>54</v>
      </c>
      <c r="F97" s="18" t="s">
        <v>55</v>
      </c>
      <c r="G97" s="18" t="s">
        <v>58</v>
      </c>
      <c r="H97" s="18" t="s">
        <v>59</v>
      </c>
      <c r="I97" s="18" t="s">
        <v>61</v>
      </c>
      <c r="J97" s="18" t="s">
        <v>62</v>
      </c>
      <c r="K97" s="18" t="s">
        <v>64</v>
      </c>
      <c r="L97" s="19" t="s">
        <v>65</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SUBTOTAL(109,Eylül[Hafta 1])</f>
        <v>0</v>
      </c>
      <c r="D105" s="22">
        <f>SUBTOTAL(109,Eylül[Fazla Mesai])</f>
        <v>0</v>
      </c>
      <c r="E105" s="21">
        <f>SUBTOTAL(109,Eylül[Hafta 2])</f>
        <v>0</v>
      </c>
      <c r="F105" s="22">
        <f>SUBTOTAL(109,Eylül[[Fazla Mesai ]])</f>
        <v>0</v>
      </c>
      <c r="G105" s="21">
        <f>SUBTOTAL(109,Eylül[Hafta 3])</f>
        <v>0</v>
      </c>
      <c r="H105" s="22">
        <f>SUBTOTAL(109,Eylül[[Fazla Mesai  ]])</f>
        <v>0</v>
      </c>
      <c r="I105" s="21">
        <f>SUBTOTAL(109,Eylül[Hafta 4])</f>
        <v>0</v>
      </c>
      <c r="J105" s="22">
        <f>SUBTOTAL(109,Eylül[[Fazla Mesai   ]])</f>
        <v>0</v>
      </c>
      <c r="K105" s="21">
        <f>SUBTOTAL(109,Eylül[Hafta 5])</f>
        <v>0</v>
      </c>
      <c r="L105" s="23">
        <f>SUBTOTAL(109,Eylül[[Fazla Mesai    ]])</f>
        <v>0</v>
      </c>
    </row>
    <row r="106" spans="2:12" ht="15" customHeight="1" x14ac:dyDescent="0.3">
      <c r="B106" s="14" t="s">
        <v>31</v>
      </c>
      <c r="C106" s="13">
        <f>SUM(Eylül[[#Totals],[Hafta 1]],Eylül[[#Totals],[Hafta 2]],Eylül[[#Totals],[Hafta 3]],Eylül[[#Totals],[Hafta 4]],Eylül[[#Totals],[Hafta 5]])</f>
        <v>0</v>
      </c>
      <c r="D106" s="24" t="s">
        <v>50</v>
      </c>
      <c r="E106" s="24"/>
      <c r="F106" s="13">
        <f>SUM(Eylül[[#Totals],[Fazla Mesai]],Eylül[[#Totals],[Fazla Mesai ]],Eylül[[#Totals],[Fazla Mesai  ]],Eylül[[#Totals],[Fazla Mesai   ]],Eylül[[#Totals],[Fazla Mesai    ]])</f>
        <v>0</v>
      </c>
    </row>
    <row r="107" spans="2:12" ht="9" customHeight="1" x14ac:dyDescent="0.3">
      <c r="B107" s="7"/>
    </row>
    <row r="108" spans="2:12" s="7" customFormat="1" ht="24.95" customHeight="1" x14ac:dyDescent="0.2">
      <c r="B108" s="28" t="s">
        <v>32</v>
      </c>
      <c r="C108" s="28"/>
      <c r="D108" s="28"/>
      <c r="E108" s="28"/>
      <c r="F108" s="28"/>
      <c r="G108" s="28"/>
      <c r="H108" s="28"/>
      <c r="I108" s="28"/>
      <c r="J108" s="28"/>
      <c r="K108" s="28"/>
      <c r="L108" s="28"/>
    </row>
    <row r="109" spans="2:12" ht="15" customHeight="1" x14ac:dyDescent="0.3">
      <c r="B109" s="17" t="s">
        <v>33</v>
      </c>
      <c r="C109" s="18" t="s">
        <v>39</v>
      </c>
      <c r="D109" s="18" t="s">
        <v>42</v>
      </c>
      <c r="E109" s="18" t="s">
        <v>54</v>
      </c>
      <c r="F109" s="18" t="s">
        <v>55</v>
      </c>
      <c r="G109" s="18" t="s">
        <v>58</v>
      </c>
      <c r="H109" s="18" t="s">
        <v>59</v>
      </c>
      <c r="I109" s="18" t="s">
        <v>61</v>
      </c>
      <c r="J109" s="18" t="s">
        <v>62</v>
      </c>
      <c r="K109" s="18" t="s">
        <v>64</v>
      </c>
      <c r="L109" s="19" t="s">
        <v>65</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SUBTOTAL(109,Ekim[Hafta 1])</f>
        <v>0</v>
      </c>
      <c r="D117" s="22">
        <f>SUBTOTAL(109,Ekim[Fazla Mesai])</f>
        <v>0</v>
      </c>
      <c r="E117" s="21">
        <f>SUBTOTAL(109,Ekim[Hafta 2])</f>
        <v>0</v>
      </c>
      <c r="F117" s="22">
        <f>SUBTOTAL(109,Ekim[[Fazla Mesai ]])</f>
        <v>0</v>
      </c>
      <c r="G117" s="21">
        <f>SUBTOTAL(109,Ekim[Hafta 3])</f>
        <v>0</v>
      </c>
      <c r="H117" s="22">
        <f>SUBTOTAL(109,Ekim[[Fazla Mesai  ]])</f>
        <v>0</v>
      </c>
      <c r="I117" s="21">
        <f>SUBTOTAL(109,Ekim[Hafta 4])</f>
        <v>0</v>
      </c>
      <c r="J117" s="22">
        <f>SUBTOTAL(109,Ekim[[Fazla Mesai   ]])</f>
        <v>0</v>
      </c>
      <c r="K117" s="21">
        <f>SUBTOTAL(109,Ekim[Hafta 5])</f>
        <v>0</v>
      </c>
      <c r="L117" s="23">
        <f>SUBTOTAL(109,Ekim[[Fazla Mesai    ]])</f>
        <v>0</v>
      </c>
    </row>
    <row r="118" spans="2:12" ht="15" customHeight="1" x14ac:dyDescent="0.3">
      <c r="B118" s="14" t="s">
        <v>34</v>
      </c>
      <c r="C118" s="13">
        <f>SUM(Ekim[[#Totals],[Hafta 1]],Ekim[[#Totals],[Hafta 2]],Ekim[[#Totals],[Hafta 3]],Ekim[[#Totals],[Hafta 4]],Ekim[[#Totals],[Hafta 5]])</f>
        <v>0</v>
      </c>
      <c r="D118" s="24" t="s">
        <v>51</v>
      </c>
      <c r="E118" s="24"/>
      <c r="F118" s="13">
        <f>SUM(Ekim[[#Totals],[Fazla Mesai]],Ekim[[#Totals],[Fazla Mesai ]],Ekim[[#Totals],[Fazla Mesai  ]],Ekim[[#Totals],[Fazla Mesai   ]],Ekim[[#Totals],[Fazla Mesai    ]])</f>
        <v>0</v>
      </c>
    </row>
    <row r="119" spans="2:12" ht="9" customHeight="1" x14ac:dyDescent="0.3"/>
    <row r="120" spans="2:12" ht="15" customHeight="1" x14ac:dyDescent="0.3">
      <c r="B120" s="17" t="s">
        <v>35</v>
      </c>
      <c r="C120" s="18" t="s">
        <v>39</v>
      </c>
      <c r="D120" s="18" t="s">
        <v>42</v>
      </c>
      <c r="E120" s="18" t="s">
        <v>54</v>
      </c>
      <c r="F120" s="18" t="s">
        <v>55</v>
      </c>
      <c r="G120" s="18" t="s">
        <v>58</v>
      </c>
      <c r="H120" s="18" t="s">
        <v>59</v>
      </c>
      <c r="I120" s="18" t="s">
        <v>61</v>
      </c>
      <c r="J120" s="18" t="s">
        <v>62</v>
      </c>
      <c r="K120" s="18" t="s">
        <v>64</v>
      </c>
      <c r="L120" s="19" t="s">
        <v>65</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SUBTOTAL(109,Kasım[Hafta 1])</f>
        <v>0</v>
      </c>
      <c r="D128" s="22">
        <f>SUBTOTAL(109,Kasım[Fazla Mesai])</f>
        <v>0</v>
      </c>
      <c r="E128" s="21">
        <f>SUBTOTAL(109,Kasım[Hafta 2])</f>
        <v>0</v>
      </c>
      <c r="F128" s="22">
        <f>SUBTOTAL(109,Kasım[[Fazla Mesai ]])</f>
        <v>0</v>
      </c>
      <c r="G128" s="21">
        <f>SUBTOTAL(109,Kasım[Hafta 3])</f>
        <v>0</v>
      </c>
      <c r="H128" s="22">
        <f>SUBTOTAL(109,Kasım[[Fazla Mesai  ]])</f>
        <v>0</v>
      </c>
      <c r="I128" s="21">
        <f>SUBTOTAL(109,Kasım[Hafta 4])</f>
        <v>0</v>
      </c>
      <c r="J128" s="22">
        <f>SUBTOTAL(109,Kasım[[Fazla Mesai   ]])</f>
        <v>0</v>
      </c>
      <c r="K128" s="21">
        <f>SUBTOTAL(109,Kasım[Hafta 5])</f>
        <v>0</v>
      </c>
      <c r="L128" s="23">
        <f>SUBTOTAL(109,Kasım[[Fazla Mesai    ]])</f>
        <v>0</v>
      </c>
    </row>
    <row r="129" spans="2:12" ht="15" customHeight="1" x14ac:dyDescent="0.3">
      <c r="B129" s="14" t="s">
        <v>36</v>
      </c>
      <c r="C129" s="13">
        <f>SUM(Kasım[[#Totals],[Hafta 1]],Kasım[[#Totals],[Hafta 2]],Kasım[[#Totals],[Hafta 3]],Kasım[[#Totals],[Hafta 4]],Kasım[[#Totals],[Hafta 5]])</f>
        <v>0</v>
      </c>
      <c r="D129" s="24" t="s">
        <v>52</v>
      </c>
      <c r="E129" s="24"/>
      <c r="F129" s="13">
        <f>SUM(Kasım[[#Totals],[Fazla Mesai]],Kasım[[#Totals],[Fazla Mesai ]],Kasım[[#Totals],[Fazla Mesai  ]],Kasım[[#Totals],[Fazla Mesai   ]],Kasım[[#Totals],[Fazla Mesai    ]])</f>
        <v>0</v>
      </c>
    </row>
    <row r="130" spans="2:12" ht="9" customHeight="1" x14ac:dyDescent="0.3"/>
    <row r="131" spans="2:12" ht="15" customHeight="1" x14ac:dyDescent="0.3">
      <c r="B131" s="17" t="s">
        <v>37</v>
      </c>
      <c r="C131" s="18" t="s">
        <v>39</v>
      </c>
      <c r="D131" s="18" t="s">
        <v>42</v>
      </c>
      <c r="E131" s="18" t="s">
        <v>54</v>
      </c>
      <c r="F131" s="18" t="s">
        <v>55</v>
      </c>
      <c r="G131" s="18" t="s">
        <v>58</v>
      </c>
      <c r="H131" s="18" t="s">
        <v>59</v>
      </c>
      <c r="I131" s="18" t="s">
        <v>61</v>
      </c>
      <c r="J131" s="18" t="s">
        <v>62</v>
      </c>
      <c r="K131" s="18" t="s">
        <v>64</v>
      </c>
      <c r="L131" s="19" t="s">
        <v>65</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SUBTOTAL(109,Aralık[Hafta 1])</f>
        <v>0</v>
      </c>
      <c r="D139" s="22">
        <f>SUBTOTAL(109,Aralık[Fazla Mesai])</f>
        <v>0</v>
      </c>
      <c r="E139" s="21">
        <f>SUBTOTAL(109,Aralık[Hafta 2])</f>
        <v>0</v>
      </c>
      <c r="F139" s="22">
        <f>SUBTOTAL(109,Aralık[[Fazla Mesai ]])</f>
        <v>0</v>
      </c>
      <c r="G139" s="21">
        <f>SUBTOTAL(109,Aralık[Hafta 3])</f>
        <v>0</v>
      </c>
      <c r="H139" s="22">
        <f>SUBTOTAL(109,Aralık[[Fazla Mesai  ]])</f>
        <v>0</v>
      </c>
      <c r="I139" s="21">
        <f>SUBTOTAL(109,Aralık[Hafta 4])</f>
        <v>0</v>
      </c>
      <c r="J139" s="22">
        <f>SUBTOTAL(109,Aralık[[Fazla Mesai   ]])</f>
        <v>0</v>
      </c>
      <c r="K139" s="21">
        <f>SUBTOTAL(109,Aralık[Hafta 5])</f>
        <v>0</v>
      </c>
      <c r="L139" s="23">
        <f>SUBTOTAL(109,Aralık[[Fazla Mesai    ]])</f>
        <v>0</v>
      </c>
    </row>
    <row r="140" spans="2:12" ht="15" customHeight="1" x14ac:dyDescent="0.3">
      <c r="B140" s="14" t="s">
        <v>38</v>
      </c>
      <c r="C140" s="13">
        <f>SUM(Aralık[[#Totals],[Hafta 1]],Aralık[[#Totals],[Hafta 2]],Aralık[[#Totals],[Hafta 3]],Aralık[[#Totals],[Hafta 4]],Aralık[[#Totals],[Hafta 5]])</f>
        <v>0</v>
      </c>
      <c r="D140" s="24" t="s">
        <v>53</v>
      </c>
      <c r="E140" s="24"/>
      <c r="F140" s="13">
        <f>SUM(Aralık[[#Totals],[Fazla Mesai]],Aralık[[#Totals],[Fazla Mesai ]],Aralık[[#Totals],[Fazla Mesai  ]],Aralık[[#Totals],[Fazla Mesai   ]],Aralık[[#Totals],[Fazla Mesai    ]])</f>
        <v>0</v>
      </c>
    </row>
  </sheetData>
  <mergeCells count="19">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 ref="I3:J3"/>
    <mergeCell ref="D118:E118"/>
    <mergeCell ref="D106:E106"/>
  </mergeCells>
  <phoneticPr fontId="2" type="noConversion"/>
  <dataValidations count="100">
    <dataValidation allowBlank="1" showInputMessage="1" showErrorMessage="1" prompt="Bu çalışma sayfasında günlük, haftalık, aylık ve yıllık Çalışan Zaman Kartı oluşturun. Normal Mesai, Fazla Mesai ve Toplam Mesai saatleri otomatik olarak hesaplanır" sqref="A1" xr:uid="{00000000-0002-0000-0000-000000000000}"/>
    <dataValidation allowBlank="1" showInputMessage="1" showErrorMessage="1" prompt="Sağdaki hücreye Çalışan Adını girin" sqref="B3" xr:uid="{00000000-0002-0000-0000-000001000000}"/>
    <dataValidation allowBlank="1" showInputMessage="1" showErrorMessage="1" prompt="Sağdaki hücreye Yönetici Adını girin" sqref="B4" xr:uid="{00000000-0002-0000-0000-000002000000}"/>
    <dataValidation allowBlank="1" showInputMessage="1" showErrorMessage="1" prompt="Sağdaki hücreye E-posta adresini girin" sqref="D3" xr:uid="{00000000-0002-0000-0000-000003000000}"/>
    <dataValidation allowBlank="1" showInputMessage="1" showErrorMessage="1" prompt="Bu hücreye E-posta adresini girin" sqref="E3" xr:uid="{00000000-0002-0000-0000-000004000000}"/>
    <dataValidation allowBlank="1" showInputMessage="1" showErrorMessage="1" prompt="Sağdaki hücreye Telefon numarasını girin" sqref="D4" xr:uid="{00000000-0002-0000-0000-000005000000}"/>
    <dataValidation allowBlank="1" showInputMessage="1" showErrorMessage="1" prompt="Bu hücreye Telefon numarasını girin" sqref="E4" xr:uid="{00000000-0002-0000-0000-000006000000}"/>
    <dataValidation allowBlank="1" showInputMessage="1" showErrorMessage="1" prompt="Normal mesai saatleri sağdaki hücrede otomatik olarak hesaplanır" sqref="G4" xr:uid="{00000000-0002-0000-0000-000007000000}"/>
    <dataValidation allowBlank="1" showInputMessage="1" showErrorMessage="1" prompt="Normal mesai saatleri bu hücrede otomatik olarak hesaplanır" sqref="H4" xr:uid="{00000000-0002-0000-0000-000008000000}"/>
    <dataValidation allowBlank="1" showInputMessage="1" showErrorMessage="1" prompt="Fazla mesai saatleri sağdaki hücrede otomatik olarak hesaplanır" sqref="I4" xr:uid="{00000000-0002-0000-0000-000009000000}"/>
    <dataValidation allowBlank="1" showInputMessage="1" showErrorMessage="1" prompt="Fazla mesai saatleri bu hücrede otomatik olarak hesaplanır" sqref="J4" xr:uid="{00000000-0002-0000-0000-00000A000000}"/>
    <dataValidation allowBlank="1" showInputMessage="1" showErrorMessage="1" prompt="Toplam mesai saatleri sağdaki hücrede otomatik olarak hesaplanır" sqref="K4" xr:uid="{00000000-0002-0000-0000-00000B000000}"/>
    <dataValidation allowBlank="1" showInputMessage="1" showErrorMessage="1" prompt="Toplam mesai saatleri bu hücrede otomatik olarak hesaplanır. B7 hücresiyle başlayan tabloya Ocak ayının hafta içi günleri için normal ve fazla mesai saatlerini girin" sqref="L4" xr:uid="{00000000-0002-0000-0000-00000C000000}"/>
    <dataValidation allowBlank="1" showInputMessage="1" showErrorMessage="1" prompt="Bu ayın hafta içi günleri bu sütundadır" sqref="B7 B18 B29 B52 B63 B75 B86 B97 B109 B120 B131 B41" xr:uid="{00000000-0002-0000-0000-00000D000000}"/>
    <dataValidation allowBlank="1" showInputMessage="1" showErrorMessage="1" prompt="Bu sütundaki bu başlığın altına Hafta 1'in normal mesai saatlerini girin" sqref="C7 C18 C29 C131 C120 C109 C97 C86 C75 C63 C52 C41" xr:uid="{00000000-0002-0000-0000-00000E000000}"/>
    <dataValidation allowBlank="1" showInputMessage="1" showErrorMessage="1" prompt="Bu sütundaki bu başlığın altına Fazla mesai saatlerini girin"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Bu sütundaki bu başlığın altına Hafta 2'nin normal mesai saatlerini girin" sqref="E7 E18 E29 E131 E120 E109 E97 E86 E75 E63 E52 E41" xr:uid="{00000000-0002-0000-0000-000010000000}"/>
    <dataValidation allowBlank="1" showInputMessage="1" showErrorMessage="1" prompt="Bu sütundaki bu başlığın altına Hafta 3'ün normal mesai saatlerini girin" sqref="G7 G18 G29 G41 G52 G63 G75 G86 G97 G109 G120 G131" xr:uid="{00000000-0002-0000-0000-000011000000}"/>
    <dataValidation allowBlank="1" showInputMessage="1" showErrorMessage="1" prompt="Bu sütundaki bu başlığın altına Hafta 4'ün normal mesai saatlerini girin" sqref="I7 I18 I29 I131 I120 I109 I97 I86 I75 I63 I52 I41" xr:uid="{00000000-0002-0000-0000-000012000000}"/>
    <dataValidation allowBlank="1" showInputMessage="1" showErrorMessage="1" prompt="Bu sütundaki bu başlığın altına Hafta 5'in normal mesai saatlerini girin" sqref="K7 K18 K29 K41 K52 K63 K75 K86 K97 K109 K120 K131" xr:uid="{00000000-0002-0000-0000-000013000000}"/>
    <dataValidation allowBlank="1" showInputMessage="1" showErrorMessage="1" prompt="Bu sütundaki bu başlığın altında Fazla mesai saatlerini girin. Tablonun sonunda haftalık toplam saatler otomatik olarak hesaplanır; Ocak ayının Toplam Normal Mesai Saatleri C16 hücresinde ve Fazla Mesai Saatleri F16 hücresindedir" sqref="L7" xr:uid="{00000000-0002-0000-0000-000014000000}"/>
    <dataValidation allowBlank="1" showInputMessage="1" showErrorMessage="1" prompt="Bu çalışma sayfasının başlığı bu hücrededir. C3, C4, E3, E4, H3 ve I3 hücrelerine ayrıntıları girin. Normal mesai saatleri H4, Fazla mesai saatleri J4 ve Toplam saatler L4 hücrelerinde otomatik olarak güncelleştirilir" sqref="B1:L2" xr:uid="{00000000-0002-0000-0000-000015000000}"/>
    <dataValidation allowBlank="1" showInputMessage="1" showErrorMessage="1" prompt="Bu hücreye Çalışan Adını girin" sqref="C3" xr:uid="{00000000-0002-0000-0000-000016000000}"/>
    <dataValidation allowBlank="1" showInputMessage="1" showErrorMessage="1" prompt="Bu hücreye Yönetici Adını girin" sqref="C4" xr:uid="{00000000-0002-0000-0000-000017000000}"/>
    <dataValidation allowBlank="1" showInputMessage="1" showErrorMessage="1" prompt="Ocak ayının saatlerini aşağıdaki tabloya, Şubat ayının saatlerini B18 hücresiyle başlayan tabloya ve Mart ayının saatlerini B29 hücresiyle başlayan tabloya girin. Toplamlar otomatik olarak hesaplanır " sqref="B6:L6" xr:uid="{00000000-0002-0000-0000-000018000000}"/>
    <dataValidation allowBlank="1" showInputMessage="1" showErrorMessage="1" prompt="Ocak ayının Toplam Normal Mesai Saatleri sağdaki hücrede otomatik olarak hesaplanır" sqref="B16" xr:uid="{00000000-0002-0000-0000-000019000000}"/>
    <dataValidation allowBlank="1" showInputMessage="1" showErrorMessage="1" prompt="Ocak ayının Toplam Normal Mesai Saatleri bu hücrede otomatik olarak hesaplanır" sqref="C16" xr:uid="{00000000-0002-0000-0000-00001A000000}"/>
    <dataValidation allowBlank="1" showInputMessage="1" showErrorMessage="1" prompt="Ocak ayının Toplam Fazla Mesai Saatleri sağdaki hücrede otomatik olarak hesaplanır" sqref="D16:E16" xr:uid="{00000000-0002-0000-0000-00001B000000}"/>
    <dataValidation allowBlank="1" showInputMessage="1" showErrorMessage="1" prompt="Ocak ayının Toplam Fazla Mesai Saatleri bu hücrede otomatik olarak hesaplanır" sqref="F16" xr:uid="{00000000-0002-0000-0000-00001C000000}"/>
    <dataValidation allowBlank="1" showInputMessage="1" showErrorMessage="1" prompt="Şubat ayının saatlerini aşağıdaki tabloya girin" sqref="B17" xr:uid="{00000000-0002-0000-0000-00001D000000}"/>
    <dataValidation allowBlank="1" showInputMessage="1" showErrorMessage="1" prompt="Bu sütundaki bu başlığın altında Fazla mesai saatlerini girin. Tablonun sonunda haftalık toplam saatler otomatik olarak hesaplanır; Şubat ayının Toplam Normal Mesai Saatleri C27 hücresinde ve Fazla Mesai Saatleri F27 hücresindedir" sqref="L18" xr:uid="{00000000-0002-0000-0000-00001E000000}"/>
    <dataValidation allowBlank="1" showInputMessage="1" showErrorMessage="1" prompt="Şubat ayının Toplam Normal Mesai Saatleri sağdaki hücrede otomatik olarak hesaplanır" sqref="B27" xr:uid="{00000000-0002-0000-0000-00001F000000}"/>
    <dataValidation allowBlank="1" showInputMessage="1" showErrorMessage="1" prompt="Şubat ayının Toplam Normal Mesai Saatleri bu hücrede otomatik olarak hesaplanır" sqref="C27" xr:uid="{00000000-0002-0000-0000-000020000000}"/>
    <dataValidation allowBlank="1" showInputMessage="1" showErrorMessage="1" prompt="Şubat ayının Toplam Fazla Mesai Saatleri sağdaki hücrede otomatik olarak hesaplanır" sqref="D27:E27" xr:uid="{00000000-0002-0000-0000-000021000000}"/>
    <dataValidation allowBlank="1" showInputMessage="1" showErrorMessage="1" prompt="Şubat ayının Toplam Fazla Mesai Saatleri bu hücrede otomatik olarak hesaplanır" sqref="F27" xr:uid="{00000000-0002-0000-0000-000022000000}"/>
    <dataValidation allowBlank="1" showInputMessage="1" showErrorMessage="1" prompt="Mart ayının saatlerini aşağıdaki tabloya girin" sqref="B28" xr:uid="{00000000-0002-0000-0000-000023000000}"/>
    <dataValidation allowBlank="1" showInputMessage="1" showErrorMessage="1" prompt="Mart ayının Toplam Normal Mesai Saatleri sağdaki hücrede otomatik olarak hesaplanır" sqref="B38" xr:uid="{00000000-0002-0000-0000-000024000000}"/>
    <dataValidation allowBlank="1" showInputMessage="1" showErrorMessage="1" prompt="Mart ayının Toplam Normal Mesai Saatleri bu hücrede otomatik olarak hesaplanır" sqref="C38" xr:uid="{00000000-0002-0000-0000-000025000000}"/>
    <dataValidation allowBlank="1" showInputMessage="1" showErrorMessage="1" prompt="Mart ayının Toplam Fazla Mesai Saatleri sağdaki hücrede otomatik olarak hesaplanır" sqref="D38:E38" xr:uid="{00000000-0002-0000-0000-000026000000}"/>
    <dataValidation allowBlank="1" showInputMessage="1" showErrorMessage="1" prompt="Mart ayının Toplam Fazla Mesai Saatleri bu hücrede otomatik olarak hesaplanır" sqref="F38" xr:uid="{00000000-0002-0000-0000-000027000000}"/>
    <dataValidation allowBlank="1" showInputMessage="1" showErrorMessage="1" prompt="Hafta içi günlerin normal ve fazla mesai saatlerini Nisan, Mayıs ve Haziran adlı tablolara girin. Etiket aşağıdaki hücrededir" sqref="B39" xr:uid="{00000000-0002-0000-0000-000028000000}"/>
    <dataValidation allowBlank="1" showInputMessage="1" showErrorMessage="1" prompt="Nisan ayının saatlerini B41 hücresiyle başlayan tabloya, Mayıs ayının saatlerini B52 hücresiyle başlayan tabloya ve Haziran ayının saatlerini B63 hücresiyle başlayan tabloya girin. Toplamlar otomatik olarak hesaplanır" sqref="B40:L40" xr:uid="{00000000-0002-0000-0000-000029000000}"/>
    <dataValidation allowBlank="1" showInputMessage="1" showErrorMessage="1" prompt="Bu sütundaki bu başlığın altında Fazla mesai saatlerini girin. Tablonun sonunda haftalık toplam saatler otomatik olarak hesaplanır; Nisan ayının Toplam Normal Mesai Saatleri C50 hücresinde ve Fazla Mesai Saatleri F50 hücresindedir" sqref="L41" xr:uid="{00000000-0002-0000-0000-00002A000000}"/>
    <dataValidation allowBlank="1" showInputMessage="1" showErrorMessage="1" prompt="Bu sütundaki bu başlığın altında Fazla mesai saatlerini girin. Tablonun sonunda haftalık toplam saatler otomatik olarak hesaplanır; Mart ayının Toplam Normal Mesai Saatleri C38 hücresinde ve Fazla Mesai Saatleri F38 hücresindedir" sqref="L29" xr:uid="{00000000-0002-0000-0000-00002B000000}"/>
    <dataValidation allowBlank="1" showInputMessage="1" showErrorMessage="1" prompt="Nisan ayının Toplam Normal Mesai Saatleri sağdaki hücrede otomatik olarak hesaplanır" sqref="B50" xr:uid="{00000000-0002-0000-0000-00002C000000}"/>
    <dataValidation allowBlank="1" showInputMessage="1" showErrorMessage="1" prompt="Nisan ayının Toplam Normal Mesai Saatleri bu hücrede otomatik olarak hesaplanır" sqref="C50" xr:uid="{00000000-0002-0000-0000-00002D000000}"/>
    <dataValidation allowBlank="1" showInputMessage="1" showErrorMessage="1" prompt="Nisan ayının Toplam Fazla Mesai Saatleri sağdaki hücrede otomatik olarak hesaplanır" sqref="D50:E50" xr:uid="{00000000-0002-0000-0000-00002E000000}"/>
    <dataValidation allowBlank="1" showInputMessage="1" showErrorMessage="1" prompt="Nisan ayının Toplam Fazla Mesai Saatleri bu hücrede otomatik olarak hesaplanır" sqref="F50" xr:uid="{00000000-0002-0000-0000-00002F000000}"/>
    <dataValidation allowBlank="1" showInputMessage="1" showErrorMessage="1" prompt="Mayıs ayının saatlerini aşağıdaki tabloya girin" sqref="B51" xr:uid="{00000000-0002-0000-0000-000030000000}"/>
    <dataValidation allowBlank="1" showInputMessage="1" showErrorMessage="1" prompt="Bu sütundaki bu başlığın altında Fazla mesai saatlerini girin. Tablonun sonunda haftalık toplam saatler otomatik olarak hesaplanır; Mayıs ayının Toplam Normal Mesai Saatleri C61 hücresinde ve Fazla Mesai Saatleri F61 hücresindedir" sqref="L52" xr:uid="{00000000-0002-0000-0000-000031000000}"/>
    <dataValidation allowBlank="1" showInputMessage="1" showErrorMessage="1" prompt="Mayıs ayının Toplam Normal Mesai Saatleri sağdaki hücrede otomatik olarak hesaplanır" sqref="B61" xr:uid="{00000000-0002-0000-0000-000032000000}"/>
    <dataValidation allowBlank="1" showInputMessage="1" showErrorMessage="1" prompt="Mayıs ayının Toplam Normal Mesai Saatleri bu hücrede otomatik olarak hesaplanır" sqref="C61" xr:uid="{00000000-0002-0000-0000-000033000000}"/>
    <dataValidation allowBlank="1" showInputMessage="1" showErrorMessage="1" prompt="Mayıs ayının Toplam Fazla Mesai Saatleri sağdaki hücrede otomatik olarak hesaplanır" sqref="D61:E61" xr:uid="{00000000-0002-0000-0000-000034000000}"/>
    <dataValidation allowBlank="1" showInputMessage="1" showErrorMessage="1" prompt="Mayıs ayının Toplam Fazla Mesai Saatleri bu hücrede otomatik olarak hesaplanır" sqref="F61" xr:uid="{00000000-0002-0000-0000-000035000000}"/>
    <dataValidation allowBlank="1" showInputMessage="1" showErrorMessage="1" prompt="Haziran ayının saatlerini aşağıdaki tabloya girin" sqref="B62" xr:uid="{00000000-0002-0000-0000-000036000000}"/>
    <dataValidation allowBlank="1" showInputMessage="1" showErrorMessage="1" prompt="Bu sütundaki bu başlığın altında Fazla mesai saatlerini girin. Tablonun sonunda haftalık toplam saatler otomatik olarak hesaplanır; Haziran ayının Toplam Normal Mesai Saatleri C72 hücresinde ve Fazla Mesai Saatleri F72 hücresindedir" sqref="L63" xr:uid="{00000000-0002-0000-0000-000037000000}"/>
    <dataValidation allowBlank="1" showInputMessage="1" showErrorMessage="1" prompt="Haziran ayının Toplam Normal Mesai Saatleri sağdaki hücrede otomatik olarak hesaplanır" sqref="B72" xr:uid="{00000000-0002-0000-0000-000038000000}"/>
    <dataValidation allowBlank="1" showInputMessage="1" showErrorMessage="1" prompt="Haziran ayının Toplam Normal Mesai Saatleri bu hücrede otomatik olarak hesaplanır" sqref="C72" xr:uid="{00000000-0002-0000-0000-000039000000}"/>
    <dataValidation allowBlank="1" showInputMessage="1" showErrorMessage="1" prompt="Haziran ayının Toplam Fazla Mesai Saatleri sağdaki hücrede otomatik olarak hesaplanır" sqref="D72:E72" xr:uid="{00000000-0002-0000-0000-00003A000000}"/>
    <dataValidation allowBlank="1" showInputMessage="1" showErrorMessage="1" prompt="Haziran ayının Toplam Fazla Mesai Saatleri bu hücrede otomatik olarak hesaplanır" sqref="F72" xr:uid="{00000000-0002-0000-0000-00003B000000}"/>
    <dataValidation allowBlank="1" showInputMessage="1" showErrorMessage="1" prompt="Temmuz ayının saatlerini B75 hücresiyle başlayan tabloya, Ağustos ayının saatlerini B86 hücresiyle başlayan tabloya ve Eylül ayının saatlerini B97 hücresiyle başlayan tabloya girin. Toplamlar otomatik olarak hesaplanır " sqref="B74:L74" xr:uid="{00000000-0002-0000-0000-00003C000000}"/>
    <dataValidation allowBlank="1" showInputMessage="1" showErrorMessage="1" prompt="Hafta içi günlerin normal ve fazla mesai saatlerini Temmuz, Ağustos ve Eylül adlı tablolara girin" sqref="B73" xr:uid="{00000000-0002-0000-0000-00003D000000}"/>
    <dataValidation allowBlank="1" showInputMessage="1" showErrorMessage="1" prompt="Bu sütundaki bu başlığın altında Fazla mesai saatlerini girin. Tablonun sonunda haftalık toplam saatler otomatik olarak hesaplanır; Temmuz ayının Toplam Normal Mesai Saatleri C84 hücresinde ve Fazla Mesai Saatleri F84 hücresindedir" sqref="L75" xr:uid="{00000000-0002-0000-0000-00003E000000}"/>
    <dataValidation allowBlank="1" showInputMessage="1" showErrorMessage="1" prompt="Temmuz ayının Toplam Normal Mesai Saatleri sağdaki hücrede otomatik olarak hesaplanır" sqref="B84" xr:uid="{00000000-0002-0000-0000-00003F000000}"/>
    <dataValidation allowBlank="1" showInputMessage="1" showErrorMessage="1" prompt="Temmuz ayının Toplam Normal Mesai Saatleri bu hücrede otomatik olarak hesaplanır" sqref="C84" xr:uid="{00000000-0002-0000-0000-000040000000}"/>
    <dataValidation allowBlank="1" showInputMessage="1" showErrorMessage="1" prompt="Temmuz ayının Toplam Fazla Mesai Saatleri sağdaki hücrede otomatik olarak hesaplanır" sqref="D84:E84" xr:uid="{00000000-0002-0000-0000-000041000000}"/>
    <dataValidation allowBlank="1" showInputMessage="1" showErrorMessage="1" prompt="Temmuz ayının Toplam Fazla Mesai Saatleri bu hücrede otomatik olarak hesaplanır" sqref="F84" xr:uid="{00000000-0002-0000-0000-000042000000}"/>
    <dataValidation allowBlank="1" showInputMessage="1" showErrorMessage="1" prompt="Ağustos ayının saatlerini aşağıdaki tabloya girin" sqref="B85" xr:uid="{00000000-0002-0000-0000-000043000000}"/>
    <dataValidation allowBlank="1" showInputMessage="1" showErrorMessage="1" prompt="Bu sütundaki bu başlığın altında Fazla mesai saatlerini girin. Tablonun sonunda haftalık toplam saatler otomatik olarak hesaplanır; Ağustos ayının Toplam Normal Mesai Saatleri C95 hücresinde ve Fazla Mesai Saatleri F95 hücresindedir" sqref="L86" xr:uid="{00000000-0002-0000-0000-000044000000}"/>
    <dataValidation allowBlank="1" showInputMessage="1" showErrorMessage="1" prompt="Ağustos ayının Toplam Normal Mesai Saatleri sağdaki hücrede otomatik olarak hesaplanır" sqref="B95" xr:uid="{00000000-0002-0000-0000-000045000000}"/>
    <dataValidation allowBlank="1" showInputMessage="1" showErrorMessage="1" prompt="Ağustos ayının Toplam Normal Mesai Saatleri bu hücrede otomatik olarak hesaplanır" sqref="C95" xr:uid="{00000000-0002-0000-0000-000046000000}"/>
    <dataValidation allowBlank="1" showInputMessage="1" showErrorMessage="1" prompt="Ağustos ayının Toplam Fazla Mesai Saatleri sağdaki hücrede otomatik olarak hesaplanır" sqref="D95:E95" xr:uid="{00000000-0002-0000-0000-000047000000}"/>
    <dataValidation allowBlank="1" showInputMessage="1" showErrorMessage="1" prompt="Ağustos ayının Toplam Fazla Mesai Saatleri bu hücrede otomatik olarak hesaplanır" sqref="F95" xr:uid="{00000000-0002-0000-0000-000048000000}"/>
    <dataValidation allowBlank="1" showInputMessage="1" showErrorMessage="1" prompt="Eylül ayının saatlerini aşağıdaki tablo hücrelerine girin" sqref="B96" xr:uid="{00000000-0002-0000-0000-000049000000}"/>
    <dataValidation allowBlank="1" showInputMessage="1" showErrorMessage="1" prompt="Bu sütundaki bu başlığın altında Fazla mesai saatlerini girin. Tablonun sonunda haftalık toplam saatler otomatik olarak hesaplanır; Eylül ayının Toplam Normal Mesai Saatleri C106 hücresinde ve Fazla Mesai Saatleri F106 hücresindedir" sqref="L97" xr:uid="{00000000-0002-0000-0000-00004A000000}"/>
    <dataValidation allowBlank="1" showInputMessage="1" showErrorMessage="1" prompt="Eylül ayının Toplam Normal Mesai Saatleri sağdaki hücrede otomatik olarak hesaplanır" sqref="B106" xr:uid="{00000000-0002-0000-0000-00004B000000}"/>
    <dataValidation allowBlank="1" showInputMessage="1" showErrorMessage="1" prompt="Eylül ayının Toplam Normal Mesai Saatleri bu hücrede otomatik olarak hesaplanır" sqref="C106" xr:uid="{00000000-0002-0000-0000-00004C000000}"/>
    <dataValidation allowBlank="1" showInputMessage="1" showErrorMessage="1" prompt="Eylül ayının Toplam Fazla Mesai Saatleri sağdaki hücrede otomatik olarak hesaplanır" sqref="D106:E106" xr:uid="{00000000-0002-0000-0000-00004D000000}"/>
    <dataValidation allowBlank="1" showInputMessage="1" showErrorMessage="1" prompt="Eylül ayının Toplam Fazla Mesai Saatleri bu hücrede otomatik olarak hesaplanır" sqref="F106" xr:uid="{00000000-0002-0000-0000-00004E000000}"/>
    <dataValidation allowBlank="1" showInputMessage="1" showErrorMessage="1" prompt="Hafta içi günlerin normal ve fazla mesai saatlerini Ekim, Kasım ve Aralık adlı tablolara girin" sqref="B107" xr:uid="{00000000-0002-0000-0000-00004F000000}"/>
    <dataValidation allowBlank="1" showInputMessage="1" showErrorMessage="1" prompt="Ekim ayının saatlerini B109 hücresiyle başlayan tabloya, Kasım ayının saatlerini B120 hücresiyle başlayan tabloya ve Aralık ayının saatlerini B131 hücresiyle başlayan tabloya girin. Toplamlar otomatik olarak hesaplanır" sqref="B108:L108" xr:uid="{00000000-0002-0000-0000-000050000000}"/>
    <dataValidation allowBlank="1" showInputMessage="1" showErrorMessage="1" prompt="Bu sütundaki bu başlığın altında Fazla mesai saatlerini girin. Tablonun sonunda haftalık toplam saatler otomatik olarak hesaplanır; Ekim ayının Toplam Normal Mesai Saatleri C118 hücresinde ve Fazla Mesai Saatleri F118 hücresindedir" sqref="L109" xr:uid="{00000000-0002-0000-0000-000051000000}"/>
    <dataValidation allowBlank="1" showInputMessage="1" showErrorMessage="1" prompt="Ekim ayının Toplam Normal Mesai Saatleri sağdaki hücrede otomatik olarak hesaplanır" sqref="B118" xr:uid="{00000000-0002-0000-0000-000052000000}"/>
    <dataValidation allowBlank="1" showInputMessage="1" showErrorMessage="1" prompt="Ekim ayının Toplam Normal Mesai Saatleri bu hücrede otomatik olarak hesaplanır" sqref="C118" xr:uid="{00000000-0002-0000-0000-000053000000}"/>
    <dataValidation allowBlank="1" showInputMessage="1" showErrorMessage="1" prompt="Ekim ayının Toplam Fazla Mesai Saatleri sağdaki hücrede otomatik olarak hesaplanır" sqref="D118:E118" xr:uid="{00000000-0002-0000-0000-000054000000}"/>
    <dataValidation allowBlank="1" showInputMessage="1" showErrorMessage="1" prompt="Ekim ayının Toplam Fazla Mesai Saatleri bu hücrede otomatik olarak hesaplanır" sqref="F118" xr:uid="{00000000-0002-0000-0000-000055000000}"/>
    <dataValidation allowBlank="1" showInputMessage="1" showErrorMessage="1" prompt="Kasım ayının saatlerini aşağıdaki tabloya girin" sqref="B119" xr:uid="{00000000-0002-0000-0000-000056000000}"/>
    <dataValidation allowBlank="1" showInputMessage="1" showErrorMessage="1" prompt="Bu sütundaki bu başlığın altında Fazla mesai saatlerini girin. Tablonun sonunda haftalık toplam saatler otomatik olarak hesaplanır; Kasım ayının Toplam Normal Mesai Saatleri C129 hücresinde ve Fazla Mesai Saatleri F129 hücresindedir" sqref="L120" xr:uid="{00000000-0002-0000-0000-000057000000}"/>
    <dataValidation allowBlank="1" showInputMessage="1" showErrorMessage="1" prompt="Kasım ayının Toplam Normal Mesai Saatleri sağdaki hücrede otomatik olarak hesaplanır" sqref="B129" xr:uid="{00000000-0002-0000-0000-000058000000}"/>
    <dataValidation allowBlank="1" showInputMessage="1" showErrorMessage="1" prompt="Kasım ayının Toplam Normal Mesai Saatleri bu hücrede otomatik olarak hesaplanır" sqref="C129" xr:uid="{00000000-0002-0000-0000-000059000000}"/>
    <dataValidation allowBlank="1" showInputMessage="1" showErrorMessage="1" prompt="Kasım ayının Toplam Fazla Mesai Saatleri sağdaki hücrede otomatik olarak hesaplanır" sqref="D129:E129" xr:uid="{00000000-0002-0000-0000-00005A000000}"/>
    <dataValidation allowBlank="1" showInputMessage="1" showErrorMessage="1" prompt="Kasım ayının Toplam Fazla Mesai Saatleri bu hücrede otomatik olarak hesaplanır" sqref="F129" xr:uid="{00000000-0002-0000-0000-00005B000000}"/>
    <dataValidation allowBlank="1" showInputMessage="1" showErrorMessage="1" prompt="Aralık ayının saatlerini aşağıdaki tabloya girin" sqref="B130" xr:uid="{00000000-0002-0000-0000-00005C000000}"/>
    <dataValidation allowBlank="1" showInputMessage="1" showErrorMessage="1" prompt="Bu sütundaki bu başlığın altında Fazla mesai saatlerini girin. Tablonun sonunda haftalık toplam saatler otomatik olarak hesaplanır; Aralık ayının Toplam Normal Mesai Saatleri C140 hücresinde ve Fazla Mesai Saatleri F140 hücresindedir" sqref="L131" xr:uid="{00000000-0002-0000-0000-00005D000000}"/>
    <dataValidation allowBlank="1" showInputMessage="1" showErrorMessage="1" prompt="Aralık ayının Toplam Normal Mesai Saatleri sağdaki hücrede otomatik olarak hesaplanır" sqref="B140" xr:uid="{00000000-0002-0000-0000-00005E000000}"/>
    <dataValidation allowBlank="1" showInputMessage="1" showErrorMessage="1" prompt="Aralık ayının Toplam Normal Mesai Saatleri bu hücrede otomatik olarak hesaplanır" sqref="C140" xr:uid="{00000000-0002-0000-0000-00005F000000}"/>
    <dataValidation allowBlank="1" showInputMessage="1" showErrorMessage="1" prompt="Aralık ayının Toplam Fazla Mesai Saatleri sağdaki hücrede otomatik olarak hesaplanır" sqref="D140:E140" xr:uid="{00000000-0002-0000-0000-000060000000}"/>
    <dataValidation allowBlank="1" showInputMessage="1" showErrorMessage="1" prompt="Aralık ayının Toplam Fazla Mesai Saatleri bu hücrede otomatik olarak hesaplanır" sqref="F140" xr:uid="{00000000-0002-0000-0000-000061000000}"/>
    <dataValidation allowBlank="1" showInputMessage="1" showErrorMessage="1" prompt="Sağdaki hücreye Yıllık kümüle toplamlarını girin" sqref="G3" xr:uid="{00000000-0002-0000-0000-000062000000}"/>
    <dataValidation allowBlank="1" showInputMessage="1" showErrorMessage="1" prompt="Bu hücreye Yıllık kümüle toplamlarını girin"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Yıllık Zaman Çizelgesi</vt:lpstr>
      <vt:lpstr>'Yıllık Zaman Çizelgesi'!Print_Area</vt:lpstr>
      <vt:lpstr>'Yıllık Zaman Çizelgesi'!Print_Titles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2018-12-13T13:06:40Z</dcterms:created>
  <dcterms:modified xsi:type="dcterms:W3CDTF">2018-12-13T13:06:40Z</dcterms:modified>
</cp:coreProperties>
</file>