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10785" windowHeight="7500" tabRatio="713"/>
  </bookViews>
  <sheets>
    <sheet name="Gelir Verileri" sheetId="1" r:id="rId1"/>
    <sheet name="Doğrusal" sheetId="8" r:id="rId2"/>
    <sheet name="Logaritmik" sheetId="10" r:id="rId3"/>
    <sheet name="Polinom" sheetId="13" r:id="rId4"/>
    <sheet name="Güç" sheetId="14" r:id="rId5"/>
    <sheet name="Üst" sheetId="12" r:id="rId6"/>
    <sheet name="İlerleme Ortalaması" sheetId="15" r:id="rId7"/>
  </sheets>
  <definedNames>
    <definedName name="Başlık1">Veri[[#Headers],[Dönem]]</definedName>
    <definedName name="Gelir">'Gelir Verileri'!$C$4:$C$39</definedName>
    <definedName name="Gelir_Verileri">'Gelir Verileri'!$B$3:$C$39</definedName>
    <definedName name="_xlnm.Print_Titles" localSheetId="0">'Gelir Verileri'!$3:$3</definedName>
  </definedNames>
  <calcPr calcId="171027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39" i="1"/>
  <c r="B26" i="1"/>
  <c r="B25" i="1"/>
  <c r="B24" i="1"/>
  <c r="B23" i="1"/>
  <c r="B22" i="1"/>
  <c r="B21" i="1"/>
  <c r="B20" i="1"/>
  <c r="B19" i="1"/>
  <c r="B18" i="1"/>
  <c r="B17" i="1"/>
  <c r="B16" i="1"/>
  <c r="B2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<sst xmlns="http://schemas.openxmlformats.org/spreadsheetml/2006/main" count="4" uniqueCount="4">
  <si>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Döneme Göre Temel Gelir</t>
  </si>
  <si>
    <t>Tüm tutarlar binler halinde gösterilir</t>
  </si>
  <si>
    <t>Dönem</t>
  </si>
  <si>
    <t>Gelir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</si>
</sst>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1F]mmmm\ yy;@"/>
  </numFmts>
  <fonts count="2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</font>
    <font>
      <b/>
      <sz val="11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8" fontId="7" fillId="0" borderId="3">
      <alignment horizontal="center"/>
    </xf>
    <xf numFmtId="3" fontId="7" fillId="0" borderId="4">
      <alignment horizontal="right" indent="1"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" applyNumberFormat="0" applyAlignment="0" applyProtection="0"/>
    <xf numFmtId="0" fontId="16" fillId="2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wrapText="1"/>
    </xf>
    <xf numFmtId="0" fontId="0" fillId="0" borderId="0" xfId="0" applyFont="1" applyAlignment="1"/>
    <xf numFmtId="0" fontId="0" fillId="4" borderId="0" xfId="0" applyFill="1" applyAlignment="1">
      <alignment horizontal="center" vertical="center" wrapText="1"/>
    </xf>
    <xf numFmtId="168" fontId="7" fillId="0" borderId="3" xfId="8">
      <alignment horizontal="center"/>
    </xf>
    <xf numFmtId="3" fontId="7" fillId="0" borderId="4" xfId="9">
      <alignment horizontal="right" indent="1"/>
    </xf>
    <xf numFmtId="168" fontId="6" fillId="0" borderId="0" xfId="0" applyNumberFormat="1" applyFont="1" applyBorder="1" applyAlignment="1"/>
    <xf numFmtId="0" fontId="0" fillId="0" borderId="0" xfId="0" applyAlignme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6" builtinId="22" customBuiltin="1"/>
    <cellStyle name="Check Cell" xfId="7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3" builtinId="53" customBuiltin="1"/>
    <cellStyle name="Gelir" xfId="9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9" builtinId="21" customBuiltin="1"/>
    <cellStyle name="Percent" xfId="5" builtinId="5" customBuiltin="1"/>
    <cellStyle name="Tarih" xfId="8"/>
    <cellStyle name="Title" xfId="10" builtinId="15" customBuiltin="1"/>
    <cellStyle name="Total" xfId="24" builtinId="25" customBuiltin="1"/>
    <cellStyle name="Warning Text" xfId="21" builtinId="11" customBuiltin="1"/>
  </cellStyles>
  <dxfs count="2">
    <dxf>
      <font>
        <strike val="0"/>
        <outline val="0"/>
        <shadow val="0"/>
        <u val="none"/>
        <vertAlign val="baseline"/>
        <sz val="11"/>
        <name val="Arial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458"/>
      <rgbColor rgb="0000FF00"/>
      <rgbColor rgb="00CFD3E1"/>
      <rgbColor rgb="00FFFF00"/>
      <rgbColor rgb="00CBB683"/>
      <rgbColor rgb="0000FFFF"/>
      <rgbColor rgb="00800000"/>
      <rgbColor rgb="00008000"/>
      <rgbColor rgb="006664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1EBDB"/>
      <rgbColor rgb="00CC99FF"/>
      <rgbColor rgb="00E3CFB5"/>
      <rgbColor rgb="003366FF"/>
      <rgbColor rgb="0033CCCC"/>
      <rgbColor rgb="0099CC00"/>
      <rgbColor rgb="00E9DACB"/>
      <rgbColor rgb="00E5B429"/>
      <rgbColor rgb="00FF6600"/>
      <rgbColor rgb="00ECEC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en-US">
                <a:latin typeface="+mj-lt"/>
              </a:rPr>
              <a:t>Gelir Tahmini: Doğrusal Eğilim Çizgisi</a:t>
            </a:r>
          </a:p>
        </c:rich>
      </c:tx>
      <c:layout>
        <c:manualLayout>
          <c:xMode val="edge"/>
          <c:yMode val="edge"/>
          <c:x val="0.29189789123196452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12669478286697933"/>
          <c:w val="0.86123796245469464"/>
          <c:h val="0.7101676272226678"/>
        </c:manualLayout>
      </c:layout>
      <c:lineChart>
        <c:grouping val="standard"/>
        <c:varyColors val="0"/>
        <c:ser>
          <c:idx val="0"/>
          <c:order val="0"/>
          <c:tx>
            <c:strRef>
              <c:f>'Gelir Verileri'!$C$3</c:f>
              <c:strCache>
                <c:ptCount val="1"/>
                <c:pt idx="0">
                  <c:v>Gelir</c:v>
                </c:pt>
              </c:strCache>
            </c:strRef>
          </c:tx>
          <c:trendline>
            <c:trendlineType val="linear"/>
            <c:forward val="12"/>
            <c:dispRSqr val="0"/>
            <c:dispEq val="0"/>
          </c:trendline>
          <c:cat>
            <c:numRef>
              <c:f>'Gelir Verileri'!$B$4:$B$39</c:f>
              <c:numCache>
                <c:formatCode>[$-41F]mmmm\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'Gelir Verileri'!$C$4:$C$39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C-49D6-9F73-3CC99CBD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552"/>
        <c:axId val="58009856"/>
      </c:lineChart>
      <c:dateAx>
        <c:axId val="580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Dönem</a:t>
                </a:r>
              </a:p>
            </c:rich>
          </c:tx>
          <c:layout>
            <c:manualLayout>
              <c:xMode val="edge"/>
              <c:yMode val="edge"/>
              <c:x val="0.47612851392541805"/>
              <c:y val="0.96368931002268787"/>
            </c:manualLayout>
          </c:layout>
          <c:overlay val="0"/>
        </c:title>
        <c:numFmt formatCode="[$-41F]m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580098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800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Gelir (Bin)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50734094616639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580075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Gelir Tahmini: Logaritmik Eğilim Çizgisi</a:t>
            </a:r>
          </a:p>
        </c:rich>
      </c:tx>
      <c:layout>
        <c:manualLayout>
          <c:xMode val="edge"/>
          <c:yMode val="edge"/>
          <c:x val="0.25860155382907885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30558638549756E-2"/>
          <c:y val="0.13485589994562261"/>
          <c:w val="0.86069101311560048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'Gelir Verileri'!$C$3</c:f>
              <c:strCache>
                <c:ptCount val="1"/>
                <c:pt idx="0">
                  <c:v>Gelir</c:v>
                </c:pt>
              </c:strCache>
            </c:strRef>
          </c:tx>
          <c:trendline>
            <c:trendlineType val="log"/>
            <c:forward val="12"/>
            <c:dispRSqr val="0"/>
            <c:dispEq val="0"/>
          </c:trendline>
          <c:cat>
            <c:numRef>
              <c:f>'Gelir Verileri'!$B$4:$B$39</c:f>
              <c:numCache>
                <c:formatCode>[$-41F]mmmm\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'Gelir Verileri'!$C$4:$C$39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4-4C9C-9201-BB0534E3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7952"/>
        <c:axId val="99546240"/>
      </c:lineChart>
      <c:dateAx>
        <c:axId val="96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Dönem</a:t>
                </a:r>
              </a:p>
            </c:rich>
          </c:tx>
          <c:layout>
            <c:manualLayout>
              <c:xMode val="edge"/>
              <c:yMode val="edge"/>
              <c:x val="0.47244745906244656"/>
              <c:y val="0.96261417322834641"/>
            </c:manualLayout>
          </c:layout>
          <c:overlay val="0"/>
        </c:title>
        <c:numFmt formatCode="[$-41F]m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95462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9546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Gelir (bin)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35725938009789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3979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Gelir Tahmini: Polinom Eğilim Çizgisi</a:t>
            </a:r>
          </a:p>
        </c:rich>
      </c:tx>
      <c:layout>
        <c:manualLayout>
          <c:xMode val="edge"/>
          <c:yMode val="edge"/>
          <c:x val="0.26304106548279682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587677039571332"/>
          <c:h val="0.70372509676509531"/>
        </c:manualLayout>
      </c:layout>
      <c:lineChart>
        <c:grouping val="standard"/>
        <c:varyColors val="0"/>
        <c:ser>
          <c:idx val="0"/>
          <c:order val="0"/>
          <c:tx>
            <c:strRef>
              <c:f>'Gelir Verileri'!$C$3</c:f>
              <c:strCache>
                <c:ptCount val="1"/>
                <c:pt idx="0">
                  <c:v>Gelir</c:v>
                </c:pt>
              </c:strCache>
            </c:strRef>
          </c:tx>
          <c:trendline>
            <c:trendlineType val="poly"/>
            <c:order val="2"/>
            <c:forward val="12"/>
            <c:dispRSqr val="0"/>
            <c:dispEq val="0"/>
          </c:trendline>
          <c:cat>
            <c:numRef>
              <c:f>'Gelir Verileri'!$B$4:$B$39</c:f>
              <c:numCache>
                <c:formatCode>[$-41F]mmmm\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'Gelir Verileri'!$C$4:$C$39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5-4C8E-9EE6-A556C6F1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296"/>
        <c:axId val="100121600"/>
      </c:lineChart>
      <c:dateAx>
        <c:axId val="1001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Dönem</a:t>
                </a:r>
              </a:p>
            </c:rich>
          </c:tx>
          <c:layout>
            <c:manualLayout>
              <c:xMode val="edge"/>
              <c:yMode val="edge"/>
              <c:x val="0.47239697416313137"/>
              <c:y val="0.96253747942524137"/>
            </c:manualLayout>
          </c:layout>
          <c:overlay val="0"/>
        </c:title>
        <c:numFmt formatCode="[$-41F]m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012160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012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Gelir (Bin)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1192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Gelir Tahmini: Güç Eğilim Çizgisi</a:t>
            </a:r>
          </a:p>
        </c:rich>
      </c:tx>
      <c:layout>
        <c:manualLayout>
          <c:xMode val="edge"/>
          <c:yMode val="edge"/>
          <c:x val="0.29078801331853504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513616708454577"/>
          <c:h val="0.69659299238612393"/>
        </c:manualLayout>
      </c:layout>
      <c:lineChart>
        <c:grouping val="standard"/>
        <c:varyColors val="0"/>
        <c:ser>
          <c:idx val="0"/>
          <c:order val="0"/>
          <c:tx>
            <c:strRef>
              <c:f>'Gelir Verileri'!$C$3</c:f>
              <c:strCache>
                <c:ptCount val="1"/>
                <c:pt idx="0">
                  <c:v>Gelir</c:v>
                </c:pt>
              </c:strCache>
            </c:strRef>
          </c:tx>
          <c:trendline>
            <c:trendlineType val="power"/>
            <c:forward val="12"/>
            <c:dispRSqr val="0"/>
            <c:dispEq val="0"/>
          </c:trendline>
          <c:cat>
            <c:numRef>
              <c:f>'Gelir Verileri'!$B$4:$B$39</c:f>
              <c:numCache>
                <c:formatCode>[$-41F]mmmm\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'Gelir Verileri'!$C$4:$C$39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C-476D-8751-A9C44D9A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8496"/>
        <c:axId val="101342592"/>
      </c:lineChart>
      <c:dateAx>
        <c:axId val="1013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Dönem</a:t>
                </a:r>
              </a:p>
            </c:rich>
          </c:tx>
          <c:layout>
            <c:manualLayout>
              <c:xMode val="edge"/>
              <c:yMode val="edge"/>
              <c:x val="0.46802096480442529"/>
              <c:y val="0.95953449886560793"/>
            </c:manualLayout>
          </c:layout>
          <c:overlay val="0"/>
        </c:title>
        <c:numFmt formatCode="[$-41F]m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3425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34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Gelir (Bin)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384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Gelir Tahmini: Üstel Eğilim Çizgisi</a:t>
            </a:r>
          </a:p>
        </c:rich>
      </c:tx>
      <c:layout>
        <c:manualLayout>
          <c:xMode val="edge"/>
          <c:yMode val="edge"/>
          <c:x val="0.25860155382907885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66090166142123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'Gelir Verileri'!$C$3</c:f>
              <c:strCache>
                <c:ptCount val="1"/>
                <c:pt idx="0">
                  <c:v>Gelir</c:v>
                </c:pt>
              </c:strCache>
            </c:strRef>
          </c:tx>
          <c:trendline>
            <c:trendlineType val="exp"/>
            <c:forward val="12"/>
            <c:dispRSqr val="0"/>
            <c:dispEq val="0"/>
          </c:trendline>
          <c:cat>
            <c:numRef>
              <c:f>'Gelir Verileri'!$B$4:$B$39</c:f>
              <c:numCache>
                <c:formatCode>[$-41F]mmmm\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'Gelir Verileri'!$C$4:$C$39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D-4BBF-B942-5915DAA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3072"/>
        <c:axId val="118364416"/>
      </c:lineChart>
      <c:dateAx>
        <c:axId val="1013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Dönem</a:t>
                </a:r>
              </a:p>
            </c:rich>
          </c:tx>
          <c:layout>
            <c:manualLayout>
              <c:xMode val="edge"/>
              <c:yMode val="edge"/>
              <c:x val="0.46948850111419632"/>
              <c:y val="0.96261417322834641"/>
            </c:manualLayout>
          </c:layout>
          <c:overlay val="0"/>
        </c:title>
        <c:numFmt formatCode="[$-41F]m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83644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836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Gelir (Bin)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6307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Gelir Eğilim Çizgisi: İlerleme Ortalaması</a:t>
            </a:r>
          </a:p>
        </c:rich>
      </c:tx>
      <c:layout>
        <c:manualLayout>
          <c:xMode val="edge"/>
          <c:yMode val="edge"/>
          <c:x val="0.28856825749167592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3050570962479607"/>
          <c:w val="0.88864565790957462"/>
          <c:h val="0.70310764761219158"/>
        </c:manualLayout>
      </c:layout>
      <c:lineChart>
        <c:grouping val="standard"/>
        <c:varyColors val="0"/>
        <c:ser>
          <c:idx val="0"/>
          <c:order val="0"/>
          <c:tx>
            <c:strRef>
              <c:f>'Gelir Verileri'!$C$3</c:f>
              <c:strCache>
                <c:ptCount val="1"/>
                <c:pt idx="0">
                  <c:v>Gelir</c:v>
                </c:pt>
              </c:strCache>
            </c:strRef>
          </c:tx>
          <c:trendline>
            <c:trendlineType val="movingAvg"/>
            <c:period val="6"/>
            <c:dispRSqr val="0"/>
            <c:dispEq val="0"/>
          </c:trendline>
          <c:cat>
            <c:numRef>
              <c:f>'Gelir Verileri'!$B$4:$B$39</c:f>
              <c:numCache>
                <c:formatCode>[$-41F]mmmm\ 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'Gelir Verileri'!$C$4:$C$39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9-4612-817D-30B6842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5200"/>
        <c:axId val="101157120"/>
      </c:lineChart>
      <c:dateAx>
        <c:axId val="1011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Dönem</a:t>
                </a:r>
              </a:p>
            </c:rich>
          </c:tx>
          <c:layout>
            <c:manualLayout>
              <c:xMode val="edge"/>
              <c:yMode val="edge"/>
              <c:x val="0.47096494013739493"/>
              <c:y val="0.96252840428844699"/>
            </c:manualLayout>
          </c:layout>
          <c:overlay val="0"/>
        </c:title>
        <c:numFmt formatCode="[$-41F]mmmm\ 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157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15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Gelir (Bin)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155200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9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 1" descr="Geliri döneme göre gösteren Gelir Tahmini Doğrusal Eğilim Çizgis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 1" descr="Geliri döneme göre gösteren Gelir Tahmini Logaritmik Eğilim Çizgisi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 1" descr="Döneme göre Geliri gösteren Gelir Tahmini Polinom Eğilim Çizgisi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 1" descr="Geliri döneme göre gösteren Gelir Tahmini Güç Eğilim Çizgisi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 1" descr="Döneme göre Geliri gösteren Gelir Tahmini Üstel Eğilim Çizgisi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 1" descr="Geliri döneme göre gösteren Gelir Tahmini Hareketli Ortalaması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Veri" displayName="Veri" ref="B3:C39" totalsRowShown="0" headerRowDxfId="1" dataDxfId="0" headerRowCellStyle="Normal">
  <autoFilter ref="B3:C39"/>
  <tableColumns count="2">
    <tableColumn id="1" name="Dönem" dataCellStyle="Tarih"/>
    <tableColumn id="2" name="Gelir" dataCellStyle="Gelir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Bu tabloda Dönem ve Gelir verilerini gir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B1:C3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2"/>
  <cols>
    <col min="1" max="1" width="2.625" customWidth="1"/>
    <col min="2" max="2" width="17.5" customWidth="1"/>
    <col min="3" max="3" width="16.375" customWidth="1"/>
    <col min="4" max="4" width="2.625" customWidth="1"/>
  </cols>
  <sheetData>
    <row r="1" spans="2:3" ht="38.25" customHeight="1" x14ac:dyDescent="0.25">
      <c r="B1" s="5" t="s">
        <v>0</v>
      </c>
      <c r="C1" s="1"/>
    </row>
    <row r="2" spans="2:3" ht="30" customHeight="1" x14ac:dyDescent="0.2">
      <c r="B2" s="6" t="s">
        <v>1</v>
      </c>
      <c r="C2" s="6"/>
    </row>
    <row r="3" spans="2:3" ht="30" customHeight="1" x14ac:dyDescent="0.2">
      <c r="B3" s="2" t="s">
        <v>2</v>
      </c>
      <c r="C3" s="2" t="s">
        <v>3</v>
      </c>
    </row>
    <row r="4" spans="2:3" ht="30" customHeight="1" x14ac:dyDescent="0.2">
      <c r="B4" s="3">
        <f ca="1">DATE(YEAR(TODAY()-600),1,1)</f>
        <v>42370</v>
      </c>
      <c r="C4" s="4">
        <v>41</v>
      </c>
    </row>
    <row r="5" spans="2:3" ht="30" customHeight="1" x14ac:dyDescent="0.2">
      <c r="B5" s="3">
        <f ca="1">DATE(YEAR(TODAY()-600),2,1)</f>
        <v>42401</v>
      </c>
      <c r="C5" s="4">
        <v>40</v>
      </c>
    </row>
    <row r="6" spans="2:3" ht="30" customHeight="1" x14ac:dyDescent="0.2">
      <c r="B6" s="3">
        <f ca="1">DATE(YEAR(TODAY()-600),3,1)</f>
        <v>42430</v>
      </c>
      <c r="C6" s="4">
        <v>38</v>
      </c>
    </row>
    <row r="7" spans="2:3" ht="30" customHeight="1" x14ac:dyDescent="0.2">
      <c r="B7" s="3">
        <f ca="1">DATE(YEAR(TODAY()-600),4,1)</f>
        <v>42461</v>
      </c>
      <c r="C7" s="4">
        <v>37</v>
      </c>
    </row>
    <row r="8" spans="2:3" ht="30" customHeight="1" x14ac:dyDescent="0.2">
      <c r="B8" s="3">
        <f ca="1">DATE(YEAR(TODAY()-600),5,1)</f>
        <v>42491</v>
      </c>
      <c r="C8" s="4">
        <v>37</v>
      </c>
    </row>
    <row r="9" spans="2:3" ht="30" customHeight="1" x14ac:dyDescent="0.2">
      <c r="B9" s="3">
        <f ca="1">DATE(YEAR(TODAY()-600),6,1)</f>
        <v>42522</v>
      </c>
      <c r="C9" s="4">
        <v>36</v>
      </c>
    </row>
    <row r="10" spans="2:3" ht="30" customHeight="1" x14ac:dyDescent="0.2">
      <c r="B10" s="3">
        <f ca="1">DATE(YEAR(TODAY()-600),7,1)</f>
        <v>42552</v>
      </c>
      <c r="C10" s="4">
        <v>38</v>
      </c>
    </row>
    <row r="11" spans="2:3" ht="30" customHeight="1" x14ac:dyDescent="0.2">
      <c r="B11" s="3">
        <f ca="1">DATE(YEAR(TODAY()-600),8,1)</f>
        <v>42583</v>
      </c>
      <c r="C11" s="4">
        <v>37</v>
      </c>
    </row>
    <row r="12" spans="2:3" ht="30" customHeight="1" x14ac:dyDescent="0.2">
      <c r="B12" s="3">
        <f ca="1">DATE(YEAR(TODAY()-600),9,1)</f>
        <v>42614</v>
      </c>
      <c r="C12" s="4">
        <v>38</v>
      </c>
    </row>
    <row r="13" spans="2:3" ht="30" customHeight="1" x14ac:dyDescent="0.2">
      <c r="B13" s="3">
        <f ca="1">DATE(YEAR(TODAY()-600),10,1)</f>
        <v>42644</v>
      </c>
      <c r="C13" s="4">
        <v>44</v>
      </c>
    </row>
    <row r="14" spans="2:3" ht="30" customHeight="1" x14ac:dyDescent="0.2">
      <c r="B14" s="3">
        <f ca="1">DATE(YEAR(TODAY()-600),11,1)</f>
        <v>42675</v>
      </c>
      <c r="C14" s="4">
        <v>45</v>
      </c>
    </row>
    <row r="15" spans="2:3" ht="30" customHeight="1" x14ac:dyDescent="0.2">
      <c r="B15" s="3">
        <f ca="1">DATE(YEAR(TODAY()-600),12,1)</f>
        <v>42705</v>
      </c>
      <c r="C15" s="4">
        <v>42</v>
      </c>
    </row>
    <row r="16" spans="2:3" ht="30" customHeight="1" x14ac:dyDescent="0.2">
      <c r="B16" s="3">
        <f ca="1">DATE(YEAR(TODAY()-300),1,1)</f>
        <v>42736</v>
      </c>
      <c r="C16" s="4">
        <v>37</v>
      </c>
    </row>
    <row r="17" spans="2:3" ht="30" customHeight="1" x14ac:dyDescent="0.2">
      <c r="B17" s="3">
        <f ca="1">DATE(YEAR(TODAY()-300),2,1)</f>
        <v>42767</v>
      </c>
      <c r="C17" s="4">
        <v>39</v>
      </c>
    </row>
    <row r="18" spans="2:3" ht="30" customHeight="1" x14ac:dyDescent="0.2">
      <c r="B18" s="3">
        <f ca="1">DATE(YEAR(TODAY()-300),3,1)</f>
        <v>42795</v>
      </c>
      <c r="C18" s="4">
        <v>38</v>
      </c>
    </row>
    <row r="19" spans="2:3" ht="30" customHeight="1" x14ac:dyDescent="0.2">
      <c r="B19" s="3">
        <f ca="1">DATE(YEAR(TODAY()-300),4,1)</f>
        <v>42826</v>
      </c>
      <c r="C19" s="4">
        <v>43</v>
      </c>
    </row>
    <row r="20" spans="2:3" ht="30" customHeight="1" x14ac:dyDescent="0.2">
      <c r="B20" s="3">
        <f ca="1">DATE(YEAR(TODAY()-300),5,1)</f>
        <v>42856</v>
      </c>
      <c r="C20" s="4">
        <v>42</v>
      </c>
    </row>
    <row r="21" spans="2:3" ht="30" customHeight="1" x14ac:dyDescent="0.2">
      <c r="B21" s="3">
        <f ca="1">DATE(YEAR(TODAY()-300),6,1)</f>
        <v>42887</v>
      </c>
      <c r="C21" s="4">
        <v>39</v>
      </c>
    </row>
    <row r="22" spans="2:3" ht="30" customHeight="1" x14ac:dyDescent="0.2">
      <c r="B22" s="3">
        <f ca="1">DATE(YEAR(TODAY()-300),7,1)</f>
        <v>42917</v>
      </c>
      <c r="C22" s="4">
        <v>40</v>
      </c>
    </row>
    <row r="23" spans="2:3" ht="30" customHeight="1" x14ac:dyDescent="0.2">
      <c r="B23" s="3">
        <f ca="1">DATE(YEAR(TODAY()-300),8,1)</f>
        <v>42948</v>
      </c>
      <c r="C23" s="4">
        <v>43</v>
      </c>
    </row>
    <row r="24" spans="2:3" ht="30" customHeight="1" x14ac:dyDescent="0.2">
      <c r="B24" s="3">
        <f ca="1">DATE(YEAR(TODAY()-300),9,1)</f>
        <v>42979</v>
      </c>
      <c r="C24" s="4">
        <v>46</v>
      </c>
    </row>
    <row r="25" spans="2:3" ht="30" customHeight="1" x14ac:dyDescent="0.2">
      <c r="B25" s="3">
        <f ca="1">DATE(YEAR(TODAY()-300),10,1)</f>
        <v>43009</v>
      </c>
      <c r="C25" s="4">
        <v>48</v>
      </c>
    </row>
    <row r="26" spans="2:3" ht="30" customHeight="1" x14ac:dyDescent="0.2">
      <c r="B26" s="3">
        <f ca="1">DATE(YEAR(TODAY()-300),11,1)</f>
        <v>43040</v>
      </c>
      <c r="C26" s="4">
        <v>46</v>
      </c>
    </row>
    <row r="27" spans="2:3" ht="30" customHeight="1" x14ac:dyDescent="0.2">
      <c r="B27" s="3">
        <f t="shared" ref="B27" ca="1" si="0">DATE(YEAR(TODAY()-300),12,1)</f>
        <v>43070</v>
      </c>
      <c r="C27" s="4">
        <v>48</v>
      </c>
    </row>
    <row r="28" spans="2:3" ht="30" customHeight="1" x14ac:dyDescent="0.2">
      <c r="B28" s="3">
        <f ca="1">DATE(YEAR(TODAY()-1),1,1)</f>
        <v>43101</v>
      </c>
      <c r="C28" s="4">
        <v>41</v>
      </c>
    </row>
    <row r="29" spans="2:3" ht="30" customHeight="1" x14ac:dyDescent="0.2">
      <c r="B29" s="3">
        <f ca="1">DATE(YEAR(TODAY()-1),2,1)</f>
        <v>43132</v>
      </c>
      <c r="C29" s="4">
        <v>40</v>
      </c>
    </row>
    <row r="30" spans="2:3" ht="30" customHeight="1" x14ac:dyDescent="0.2">
      <c r="B30" s="3">
        <f ca="1">DATE(YEAR(TODAY()-1),3,1)</f>
        <v>43160</v>
      </c>
      <c r="C30" s="4">
        <v>41</v>
      </c>
    </row>
    <row r="31" spans="2:3" ht="30" customHeight="1" x14ac:dyDescent="0.2">
      <c r="B31" s="3">
        <f ca="1">DATE(YEAR(TODAY()-1),4,1)</f>
        <v>43191</v>
      </c>
      <c r="C31" s="4">
        <v>40</v>
      </c>
    </row>
    <row r="32" spans="2:3" ht="30" customHeight="1" x14ac:dyDescent="0.2">
      <c r="B32" s="3">
        <f ca="1">DATE(YEAR(TODAY()-1),5,1)</f>
        <v>43221</v>
      </c>
      <c r="C32" s="4">
        <v>43</v>
      </c>
    </row>
    <row r="33" spans="2:3" ht="30" customHeight="1" x14ac:dyDescent="0.2">
      <c r="B33" s="3">
        <f ca="1">DATE(YEAR(TODAY()-1),6,1)</f>
        <v>43252</v>
      </c>
      <c r="C33" s="4">
        <v>47</v>
      </c>
    </row>
    <row r="34" spans="2:3" ht="30" customHeight="1" x14ac:dyDescent="0.2">
      <c r="B34" s="3">
        <f ca="1">DATE(YEAR(TODAY()-1),7,1)</f>
        <v>43282</v>
      </c>
      <c r="C34" s="4">
        <v>49</v>
      </c>
    </row>
    <row r="35" spans="2:3" ht="30" customHeight="1" x14ac:dyDescent="0.2">
      <c r="B35" s="3">
        <f ca="1">DATE(YEAR(TODAY()-1),8,1)</f>
        <v>43313</v>
      </c>
      <c r="C35" s="4">
        <v>50</v>
      </c>
    </row>
    <row r="36" spans="2:3" ht="30" customHeight="1" x14ac:dyDescent="0.2">
      <c r="B36" s="3">
        <f ca="1">DATE(YEAR(TODAY()-1),9,1)</f>
        <v>43344</v>
      </c>
      <c r="C36" s="4">
        <v>52</v>
      </c>
    </row>
    <row r="37" spans="2:3" ht="30" customHeight="1" x14ac:dyDescent="0.2">
      <c r="B37" s="3">
        <f ca="1">DATE(YEAR(TODAY()-1),10,1)</f>
        <v>43374</v>
      </c>
      <c r="C37" s="4">
        <v>57</v>
      </c>
    </row>
    <row r="38" spans="2:3" ht="30" customHeight="1" x14ac:dyDescent="0.2">
      <c r="B38" s="3">
        <f ca="1">DATE(YEAR(TODAY()-1),11,1)</f>
        <v>43405</v>
      </c>
      <c r="C38" s="4">
        <v>56</v>
      </c>
    </row>
    <row r="39" spans="2:3" ht="30" customHeight="1" x14ac:dyDescent="0.2">
      <c r="B39" s="3">
        <f t="shared" ref="B39" ca="1" si="1">DATE(YEAR(TODAY()-1),12,1)</f>
        <v>43435</v>
      </c>
      <c r="C39" s="4">
        <v>62</v>
      </c>
    </row>
  </sheetData>
  <mergeCells count="1">
    <mergeCell ref="B2:C2"/>
  </mergeCells>
  <phoneticPr fontId="2" type="noConversion"/>
  <dataValidations count="5">
    <dataValidation type="decimal" allowBlank="1" showErrorMessage="1" error="Lütfen (10.000.000) ve 10.000.000 arasında geçerli bir sayı girin." sqref="C4:C39">
      <formula1>-10000000</formula1>
      <formula2>10000000</formula2>
    </dataValidation>
    <dataValidation allowBlank="1" showInputMessage="1" showErrorMessage="1" prompt="Bu çalışma kitabında bir Gelir Eğilim Grafiği oluşturun. Bu çalışma sayfasındaki Veri tablosuna gelir ayrıntılarını girin. Gelir grafikleri diğer çalışma sayfalarında otomatik olarak güncelleştirilir" sqref="A1"/>
    <dataValidation allowBlank="1" showInputMessage="1" showErrorMessage="1" prompt="Bu çalışma sayfasının başlığı bu hücrededir. B3 hücresinden başlayan tabloya gelir ayrıntılarını girin" sqref="B1"/>
    <dataValidation allowBlank="1" showInputMessage="1" showErrorMessage="1" prompt="Bu sütundaki bu başlığın altına Dönemi girin. Belirli girdileri bulmak için başlık filtresini kullanın" sqref="B3"/>
    <dataValidation allowBlank="1" showInputMessage="1" showErrorMessage="1" prompt="Bu sütundaki bu başlığın altına Gelir tutarını girin." sqref="C3"/>
  </dataValidations>
  <printOptions horizontalCentered="1"/>
  <pageMargins left="0.75" right="0.75" top="1" bottom="1" header="0.5" footer="0.5"/>
  <pageSetup paperSize="9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Gelir Verileri</vt:lpstr>
      <vt:lpstr>Doğrusal</vt:lpstr>
      <vt:lpstr>Logaritmik</vt:lpstr>
      <vt:lpstr>Polinom</vt:lpstr>
      <vt:lpstr>Güç</vt:lpstr>
      <vt:lpstr>Üst</vt:lpstr>
      <vt:lpstr>İlerleme Ortalaması</vt:lpstr>
      <vt:lpstr>Başlık1</vt:lpstr>
      <vt:lpstr>Gelir</vt:lpstr>
      <vt:lpstr>Gelir_Verileri</vt:lpstr>
      <vt:lpstr>'Gelir Verileri'!Print_Titles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2018-06-07T07:13:46Z</dcterms:created>
  <dcterms:modified xsi:type="dcterms:W3CDTF">2018-06-07T07:13:46Z</dcterms:modified>
</cp:coreProperties>
</file>