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13"/>
  <workbookPr filterPrivacy="1" codeName="ThisWorkbook" autoCompressPictures="0"/>
  <xr:revisionPtr revIDLastSave="9" documentId="13_ncr:1_{CAF95575-2283-4D58-86A0-67016A5A2948}" xr6:coauthVersionLast="45" xr6:coauthVersionMax="45" xr10:uidLastSave="{4EF6301E-1255-4903-A805-DB2827494632}"/>
  <bookViews>
    <workbookView xWindow="-120" yWindow="-120" windowWidth="28890" windowHeight="16155" tabRatio="788" xr2:uid="{00000000-000D-0000-FFFF-FFFF00000000}"/>
  </bookViews>
  <sheets>
    <sheet name="Ocak" sheetId="14" r:id="rId1"/>
    <sheet name="Şubat" sheetId="15" r:id="rId2"/>
    <sheet name="Mart" sheetId="16" r:id="rId3"/>
    <sheet name="Nisan" sheetId="17" r:id="rId4"/>
    <sheet name="Mayıs" sheetId="18" r:id="rId5"/>
    <sheet name="Haziran" sheetId="19" r:id="rId6"/>
    <sheet name="Temmuz" sheetId="20" r:id="rId7"/>
    <sheet name="Ağustos" sheetId="21" r:id="rId8"/>
    <sheet name="Eylül" sheetId="22" r:id="rId9"/>
    <sheet name="Ekim" sheetId="23" r:id="rId10"/>
    <sheet name="Kasım" sheetId="24" r:id="rId11"/>
    <sheet name="Aralık" sheetId="25" r:id="rId12"/>
  </sheets>
  <definedNames>
    <definedName name="GünlerVeHaftalar">{0,1,2,3,4,5,6} + {0;1;2;3;4;5}*7</definedName>
    <definedName name="HaftaBaşlangıcı">Ocak!$L$5</definedName>
    <definedName name="SatırBaşlığıBölgesi1..K3">Ocak!$K$4</definedName>
    <definedName name="SütunBaşlığıBölgesi1..H12.1">Ocak!$B$3</definedName>
    <definedName name="SütunBaşlığıBölgesi1..H12.10">Ekim!$B$3</definedName>
    <definedName name="SütunBaşlığıBölgesi1..H12.11">Kasım!$B$3</definedName>
    <definedName name="SütunBaşlığıBölgesi1..H12.12">Aralık!$B$3</definedName>
    <definedName name="SütunBaşlığıBölgesi1..H12.2">Şubat!$B$3</definedName>
    <definedName name="SütunBaşlığıBölgesi1..H12.3">Mart!$B$3</definedName>
    <definedName name="SütunBaşlığıBölgesi1..H12.4">Nisan!$B$3</definedName>
    <definedName name="SütunBaşlığıBölgesi1..H12.5">Mayıs!$B$3</definedName>
    <definedName name="SütunBaşlığıBölgesi1..H12.6">Haziran!$B$3</definedName>
    <definedName name="SütunBaşlığıBölgesi1..H12.7">Temmuz!$B$3</definedName>
    <definedName name="SütunBaşlığıBölgesi1..H12.8">Ağustos!$B$3</definedName>
    <definedName name="SütunBaşlığıBölgesi1..H12.9">Eylül!$B$3</definedName>
    <definedName name="SütunBaşlığıBölgesi2..C14.1">Ocak!$B$3</definedName>
    <definedName name="SütunBaşlığıBölgesi2..C14.10">Ekim!$B$3</definedName>
    <definedName name="SütunBaşlığıBölgesi2..C14.11">Kasım!$B$3</definedName>
    <definedName name="SütunBaşlığıBölgesi2..C14.12">Aralık!$B$3</definedName>
    <definedName name="SütunBaşlığıBölgesi2..C14.2">Şubat!$B$3</definedName>
    <definedName name="SütunBaşlığıBölgesi2..C14.3">Mart!$B$3</definedName>
    <definedName name="SütunBaşlığıBölgesi2..C14.4">Nisan!$B$3</definedName>
    <definedName name="SütunBaşlığıBölgesi2..C14.5">Mayıs!$B$3</definedName>
    <definedName name="SütunBaşlığıBölgesi2..C14.6">Haziran!$B$3</definedName>
    <definedName name="SütunBaşlığıBölgesi2..C14.7">Temmuz!$B$3</definedName>
    <definedName name="SütunBaşlığıBölgesi2..C14.8">Ağustos!$B$3</definedName>
    <definedName name="SütunBaşlığıBölgesi2..C14.9">Eylül!$B$3</definedName>
    <definedName name="TakvimYılı">Ocak!$K$5</definedName>
    <definedName name="_xlnm.Print_Area" localSheetId="7">Ağustos!$A:$I</definedName>
    <definedName name="_xlnm.Print_Area" localSheetId="11">Aralık!$A:$I</definedName>
    <definedName name="_xlnm.Print_Area" localSheetId="9">Ekim!$A:$I</definedName>
    <definedName name="_xlnm.Print_Area" localSheetId="8">Eylül!$A:$I</definedName>
    <definedName name="_xlnm.Print_Area" localSheetId="5">Haziran!$A:$I</definedName>
    <definedName name="_xlnm.Print_Area" localSheetId="10">Kasım!$A:$I</definedName>
    <definedName name="_xlnm.Print_Area" localSheetId="2">Mart!$A:$I</definedName>
    <definedName name="_xlnm.Print_Area" localSheetId="4">Mayıs!$A:$I</definedName>
    <definedName name="_xlnm.Print_Area" localSheetId="3">Nisan!$A:$I</definedName>
    <definedName name="_xlnm.Print_Area" localSheetId="0">Ocak!$A:$I</definedName>
    <definedName name="_xlnm.Print_Area" localSheetId="1">Şubat!$A:$I</definedName>
    <definedName name="_xlnm.Print_Area" localSheetId="6">Temmuz!$A:$I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4" i="15" l="1"/>
  <c r="B14" i="15" a="1"/>
  <c r="C14" i="15" s="1"/>
  <c r="H12" i="15"/>
  <c r="F12" i="15"/>
  <c r="D12" i="15"/>
  <c r="B12" i="15"/>
  <c r="B12" i="15" a="1"/>
  <c r="G12" i="15" s="1"/>
  <c r="H10" i="15"/>
  <c r="F10" i="15"/>
  <c r="D10" i="15"/>
  <c r="B10" i="15"/>
  <c r="B10" i="15" a="1"/>
  <c r="G10" i="15" s="1"/>
  <c r="H8" i="15"/>
  <c r="F8" i="15"/>
  <c r="D8" i="15"/>
  <c r="B8" i="15"/>
  <c r="B8" i="15" a="1"/>
  <c r="G8" i="15" s="1"/>
  <c r="H6" i="15"/>
  <c r="F6" i="15"/>
  <c r="D6" i="15"/>
  <c r="B6" i="15"/>
  <c r="B6" i="15" a="1"/>
  <c r="G6" i="15" s="1"/>
  <c r="H4" i="15"/>
  <c r="F4" i="15"/>
  <c r="D4" i="15"/>
  <c r="B4" i="15"/>
  <c r="B4" i="15" a="1"/>
  <c r="G4" i="15" s="1"/>
  <c r="C14" i="16"/>
  <c r="B14" i="16" a="1"/>
  <c r="B14" i="16" s="1"/>
  <c r="G12" i="16"/>
  <c r="C12" i="16"/>
  <c r="B12" i="16" a="1"/>
  <c r="G10" i="16"/>
  <c r="C10" i="16"/>
  <c r="B10" i="16" a="1"/>
  <c r="G8" i="16"/>
  <c r="C8" i="16"/>
  <c r="B8" i="16" a="1"/>
  <c r="G6" i="16"/>
  <c r="C6" i="16"/>
  <c r="B6" i="16" a="1"/>
  <c r="G4" i="16"/>
  <c r="G3" i="16" s="1"/>
  <c r="C4" i="16"/>
  <c r="C3" i="16" s="1"/>
  <c r="B4" i="16" a="1"/>
  <c r="B14" i="17"/>
  <c r="B14" i="17" a="1"/>
  <c r="C14" i="17" s="1"/>
  <c r="H12" i="17"/>
  <c r="F12" i="17"/>
  <c r="D12" i="17"/>
  <c r="B12" i="17"/>
  <c r="B12" i="17" a="1"/>
  <c r="G12" i="17" s="1"/>
  <c r="H10" i="17"/>
  <c r="F10" i="17"/>
  <c r="D10" i="17"/>
  <c r="B10" i="17"/>
  <c r="B10" i="17" a="1"/>
  <c r="G10" i="17" s="1"/>
  <c r="H8" i="17"/>
  <c r="F8" i="17"/>
  <c r="D8" i="17"/>
  <c r="B8" i="17"/>
  <c r="B8" i="17" a="1"/>
  <c r="G8" i="17" s="1"/>
  <c r="H6" i="17"/>
  <c r="F6" i="17"/>
  <c r="D6" i="17"/>
  <c r="B6" i="17"/>
  <c r="B6" i="17" a="1"/>
  <c r="G6" i="17" s="1"/>
  <c r="H4" i="17"/>
  <c r="F4" i="17"/>
  <c r="F3" i="17" s="1"/>
  <c r="D4" i="17"/>
  <c r="B4" i="17"/>
  <c r="B4" i="17" a="1"/>
  <c r="G4" i="17" s="1"/>
  <c r="G3" i="17" s="1"/>
  <c r="B14" i="18" a="1"/>
  <c r="B14" i="18" s="1"/>
  <c r="B12" i="18" a="1"/>
  <c r="B10" i="18" a="1"/>
  <c r="B8" i="18" a="1"/>
  <c r="B6" i="18" a="1"/>
  <c r="B4" i="18" a="1"/>
  <c r="B14" i="19"/>
  <c r="B14" i="19" a="1"/>
  <c r="C14" i="19" s="1"/>
  <c r="H12" i="19"/>
  <c r="F12" i="19"/>
  <c r="D12" i="19"/>
  <c r="B12" i="19"/>
  <c r="B12" i="19" a="1"/>
  <c r="G12" i="19" s="1"/>
  <c r="H10" i="19"/>
  <c r="F10" i="19"/>
  <c r="D10" i="19"/>
  <c r="B10" i="19"/>
  <c r="B10" i="19" a="1"/>
  <c r="G10" i="19" s="1"/>
  <c r="H8" i="19"/>
  <c r="F8" i="19"/>
  <c r="D8" i="19"/>
  <c r="B8" i="19"/>
  <c r="B8" i="19" a="1"/>
  <c r="G8" i="19" s="1"/>
  <c r="H6" i="19"/>
  <c r="C6" i="19"/>
  <c r="B6" i="19" a="1"/>
  <c r="G4" i="19"/>
  <c r="G3" i="19" s="1"/>
  <c r="C4" i="19"/>
  <c r="C3" i="19" s="1"/>
  <c r="B4" i="19" a="1"/>
  <c r="B14" i="20"/>
  <c r="B14" i="20" a="1"/>
  <c r="C14" i="20" s="1"/>
  <c r="H12" i="20"/>
  <c r="F12" i="20"/>
  <c r="D12" i="20"/>
  <c r="B12" i="20"/>
  <c r="B12" i="20" a="1"/>
  <c r="G12" i="20" s="1"/>
  <c r="H10" i="20"/>
  <c r="F10" i="20"/>
  <c r="D10" i="20"/>
  <c r="B10" i="20"/>
  <c r="B10" i="20" a="1"/>
  <c r="G10" i="20" s="1"/>
  <c r="H8" i="20"/>
  <c r="F8" i="20"/>
  <c r="D8" i="20"/>
  <c r="B8" i="20"/>
  <c r="B8" i="20" a="1"/>
  <c r="G8" i="20" s="1"/>
  <c r="H6" i="20"/>
  <c r="F6" i="20"/>
  <c r="D6" i="20"/>
  <c r="B6" i="20"/>
  <c r="B6" i="20" a="1"/>
  <c r="G6" i="20" s="1"/>
  <c r="H4" i="20"/>
  <c r="F4" i="20"/>
  <c r="F3" i="20" s="1"/>
  <c r="D4" i="20"/>
  <c r="B4" i="20"/>
  <c r="B4" i="20" a="1"/>
  <c r="G4" i="20" s="1"/>
  <c r="G3" i="20" s="1"/>
  <c r="B14" i="21" a="1"/>
  <c r="B14" i="21" s="1"/>
  <c r="B12" i="21" a="1"/>
  <c r="B10" i="21" a="1"/>
  <c r="B8" i="21" a="1"/>
  <c r="B6" i="21" a="1"/>
  <c r="B4" i="21" a="1"/>
  <c r="B14" i="22"/>
  <c r="B14" i="22" a="1"/>
  <c r="C14" i="22" s="1"/>
  <c r="H12" i="22"/>
  <c r="F12" i="22"/>
  <c r="D12" i="22"/>
  <c r="B12" i="22"/>
  <c r="B12" i="22" a="1"/>
  <c r="G12" i="22" s="1"/>
  <c r="H10" i="22"/>
  <c r="F10" i="22"/>
  <c r="D10" i="22"/>
  <c r="B10" i="22"/>
  <c r="B10" i="22" a="1"/>
  <c r="G10" i="22" s="1"/>
  <c r="H8" i="22"/>
  <c r="F8" i="22"/>
  <c r="D8" i="22"/>
  <c r="B8" i="22"/>
  <c r="B8" i="22" a="1"/>
  <c r="G8" i="22" s="1"/>
  <c r="H6" i="22"/>
  <c r="F6" i="22"/>
  <c r="D6" i="22"/>
  <c r="B6" i="22"/>
  <c r="B6" i="22" a="1"/>
  <c r="G6" i="22" s="1"/>
  <c r="H4" i="22"/>
  <c r="H3" i="22" s="1"/>
  <c r="F4" i="22"/>
  <c r="F3" i="22" s="1"/>
  <c r="D4" i="22"/>
  <c r="D3" i="22" s="1"/>
  <c r="B4" i="22"/>
  <c r="B4" i="22" a="1"/>
  <c r="G4" i="22" s="1"/>
  <c r="G3" i="22" s="1"/>
  <c r="C14" i="23"/>
  <c r="B14" i="23" a="1"/>
  <c r="B14" i="23" s="1"/>
  <c r="G12" i="23"/>
  <c r="C12" i="23"/>
  <c r="B12" i="23" a="1"/>
  <c r="G10" i="23"/>
  <c r="C10" i="23"/>
  <c r="B10" i="23" a="1"/>
  <c r="G8" i="23"/>
  <c r="C8" i="23"/>
  <c r="B8" i="23" a="1"/>
  <c r="G6" i="23"/>
  <c r="C6" i="23"/>
  <c r="B6" i="23" a="1"/>
  <c r="G4" i="23"/>
  <c r="G3" i="23" s="1"/>
  <c r="C4" i="23"/>
  <c r="C3" i="23" s="1"/>
  <c r="B4" i="23" a="1"/>
  <c r="B14" i="24"/>
  <c r="B14" i="24" a="1"/>
  <c r="C14" i="24" s="1"/>
  <c r="H12" i="24"/>
  <c r="F12" i="24"/>
  <c r="D12" i="24"/>
  <c r="B12" i="24"/>
  <c r="B12" i="24" a="1"/>
  <c r="G12" i="24" s="1"/>
  <c r="H10" i="24"/>
  <c r="F10" i="24"/>
  <c r="D10" i="24"/>
  <c r="B10" i="24"/>
  <c r="B10" i="24" a="1"/>
  <c r="G10" i="24" s="1"/>
  <c r="H8" i="24"/>
  <c r="F8" i="24"/>
  <c r="D8" i="24"/>
  <c r="B8" i="24"/>
  <c r="B8" i="24" a="1"/>
  <c r="G8" i="24" s="1"/>
  <c r="H6" i="24"/>
  <c r="F6" i="24"/>
  <c r="D6" i="24"/>
  <c r="B6" i="24"/>
  <c r="B6" i="24" a="1"/>
  <c r="G6" i="24" s="1"/>
  <c r="H4" i="24"/>
  <c r="H3" i="24" s="1"/>
  <c r="F4" i="24"/>
  <c r="F3" i="24" s="1"/>
  <c r="D4" i="24"/>
  <c r="D3" i="24" s="1"/>
  <c r="B4" i="24"/>
  <c r="B4" i="24" a="1"/>
  <c r="G4" i="24" s="1"/>
  <c r="G3" i="24" s="1"/>
  <c r="B14" i="25" a="1"/>
  <c r="B14" i="25" s="1"/>
  <c r="B12" i="25" a="1"/>
  <c r="B10" i="25" a="1"/>
  <c r="B8" i="25" a="1"/>
  <c r="B6" i="25" a="1"/>
  <c r="B4" i="25" a="1"/>
  <c r="B14" i="14"/>
  <c r="B14" i="14" a="1"/>
  <c r="C14" i="14" s="1"/>
  <c r="H12" i="14"/>
  <c r="F12" i="14"/>
  <c r="D12" i="14"/>
  <c r="B12" i="14"/>
  <c r="B12" i="14" a="1"/>
  <c r="G12" i="14" s="1"/>
  <c r="H10" i="14"/>
  <c r="F10" i="14"/>
  <c r="D10" i="14"/>
  <c r="B10" i="14"/>
  <c r="B10" i="14" a="1"/>
  <c r="G10" i="14" s="1"/>
  <c r="H8" i="14"/>
  <c r="F8" i="14"/>
  <c r="D8" i="14"/>
  <c r="B8" i="14"/>
  <c r="B8" i="14" a="1"/>
  <c r="G8" i="14" s="1"/>
  <c r="H6" i="14"/>
  <c r="F6" i="14"/>
  <c r="D6" i="14"/>
  <c r="B6" i="14"/>
  <c r="B6" i="14" a="1"/>
  <c r="G6" i="14" s="1"/>
  <c r="H4" i="14"/>
  <c r="F4" i="14"/>
  <c r="F3" i="14" s="1"/>
  <c r="D4" i="14"/>
  <c r="D3" i="14" s="1"/>
  <c r="B4" i="14"/>
  <c r="B4" i="14" a="1"/>
  <c r="G4" i="14" s="1"/>
  <c r="G3" i="14" s="1"/>
  <c r="H3" i="15"/>
  <c r="G3" i="15"/>
  <c r="F3" i="15"/>
  <c r="D3" i="15"/>
  <c r="H3" i="17"/>
  <c r="D3" i="17"/>
  <c r="H3" i="20"/>
  <c r="D3" i="20"/>
  <c r="H3" i="14"/>
  <c r="B2" i="25"/>
  <c r="B2" i="24"/>
  <c r="B2" i="23"/>
  <c r="B2" i="22"/>
  <c r="B2" i="21"/>
  <c r="B2" i="20"/>
  <c r="B2" i="19"/>
  <c r="B2" i="18"/>
  <c r="B2" i="17"/>
  <c r="B2" i="16"/>
  <c r="B2" i="15"/>
  <c r="B2" i="14"/>
  <c r="H4" i="25" l="1"/>
  <c r="H3" i="25" s="1"/>
  <c r="F4" i="25"/>
  <c r="F3" i="25" s="1"/>
  <c r="D4" i="25"/>
  <c r="D3" i="25" s="1"/>
  <c r="B4" i="25"/>
  <c r="E4" i="25"/>
  <c r="E3" i="25" s="1"/>
  <c r="H6" i="25"/>
  <c r="F6" i="25"/>
  <c r="D6" i="25"/>
  <c r="B6" i="25"/>
  <c r="E6" i="25"/>
  <c r="H8" i="25"/>
  <c r="F8" i="25"/>
  <c r="D8" i="25"/>
  <c r="B8" i="25"/>
  <c r="E8" i="25"/>
  <c r="H10" i="25"/>
  <c r="F10" i="25"/>
  <c r="D10" i="25"/>
  <c r="B10" i="25"/>
  <c r="E10" i="25"/>
  <c r="H12" i="25"/>
  <c r="F12" i="25"/>
  <c r="D12" i="25"/>
  <c r="B12" i="25"/>
  <c r="E12" i="25"/>
  <c r="H4" i="21"/>
  <c r="H3" i="21" s="1"/>
  <c r="F4" i="21"/>
  <c r="F3" i="21" s="1"/>
  <c r="D4" i="21"/>
  <c r="D3" i="21" s="1"/>
  <c r="B4" i="21"/>
  <c r="E4" i="21"/>
  <c r="E3" i="21" s="1"/>
  <c r="H6" i="21"/>
  <c r="F6" i="21"/>
  <c r="D6" i="21"/>
  <c r="B6" i="21"/>
  <c r="E6" i="21"/>
  <c r="H8" i="21"/>
  <c r="F8" i="21"/>
  <c r="D8" i="21"/>
  <c r="B8" i="21"/>
  <c r="E8" i="21"/>
  <c r="H10" i="21"/>
  <c r="F10" i="21"/>
  <c r="D10" i="21"/>
  <c r="B10" i="21"/>
  <c r="E10" i="21"/>
  <c r="H12" i="21"/>
  <c r="F12" i="21"/>
  <c r="D12" i="21"/>
  <c r="B12" i="21"/>
  <c r="E12" i="21"/>
  <c r="H4" i="18"/>
  <c r="H3" i="18" s="1"/>
  <c r="F4" i="18"/>
  <c r="F3" i="18" s="1"/>
  <c r="D4" i="18"/>
  <c r="D3" i="18" s="1"/>
  <c r="B4" i="18"/>
  <c r="G4" i="18"/>
  <c r="G3" i="18" s="1"/>
  <c r="C4" i="18"/>
  <c r="C3" i="18" s="1"/>
  <c r="H6" i="18"/>
  <c r="F6" i="18"/>
  <c r="D6" i="18"/>
  <c r="B6" i="18"/>
  <c r="G6" i="18"/>
  <c r="C6" i="18"/>
  <c r="H8" i="18"/>
  <c r="F8" i="18"/>
  <c r="D8" i="18"/>
  <c r="B8" i="18"/>
  <c r="G8" i="18"/>
  <c r="C8" i="18"/>
  <c r="H10" i="18"/>
  <c r="F10" i="18"/>
  <c r="D10" i="18"/>
  <c r="B10" i="18"/>
  <c r="G10" i="18"/>
  <c r="C10" i="18"/>
  <c r="E10" i="18"/>
  <c r="C4" i="25"/>
  <c r="C3" i="25" s="1"/>
  <c r="G4" i="25"/>
  <c r="G3" i="25" s="1"/>
  <c r="C6" i="25"/>
  <c r="G6" i="25"/>
  <c r="C8" i="25"/>
  <c r="G8" i="25"/>
  <c r="C10" i="25"/>
  <c r="G10" i="25"/>
  <c r="C12" i="25"/>
  <c r="G12" i="25"/>
  <c r="C14" i="25"/>
  <c r="H4" i="23"/>
  <c r="H3" i="23" s="1"/>
  <c r="F4" i="23"/>
  <c r="F3" i="23" s="1"/>
  <c r="D4" i="23"/>
  <c r="D3" i="23" s="1"/>
  <c r="B4" i="23"/>
  <c r="E4" i="23"/>
  <c r="E3" i="23" s="1"/>
  <c r="H6" i="23"/>
  <c r="F6" i="23"/>
  <c r="D6" i="23"/>
  <c r="B6" i="23"/>
  <c r="E6" i="23"/>
  <c r="H8" i="23"/>
  <c r="F8" i="23"/>
  <c r="D8" i="23"/>
  <c r="B8" i="23"/>
  <c r="E8" i="23"/>
  <c r="H10" i="23"/>
  <c r="F10" i="23"/>
  <c r="D10" i="23"/>
  <c r="B10" i="23"/>
  <c r="E10" i="23"/>
  <c r="H12" i="23"/>
  <c r="F12" i="23"/>
  <c r="D12" i="23"/>
  <c r="B12" i="23"/>
  <c r="E12" i="23"/>
  <c r="C4" i="21"/>
  <c r="C3" i="21" s="1"/>
  <c r="G4" i="21"/>
  <c r="G3" i="21" s="1"/>
  <c r="C6" i="21"/>
  <c r="G6" i="21"/>
  <c r="C8" i="21"/>
  <c r="G8" i="21"/>
  <c r="C10" i="21"/>
  <c r="G10" i="21"/>
  <c r="C12" i="21"/>
  <c r="G12" i="21"/>
  <c r="C14" i="21"/>
  <c r="H4" i="19"/>
  <c r="H3" i="19" s="1"/>
  <c r="F4" i="19"/>
  <c r="F3" i="19" s="1"/>
  <c r="D4" i="19"/>
  <c r="D3" i="19" s="1"/>
  <c r="B4" i="19"/>
  <c r="E4" i="19"/>
  <c r="E3" i="19" s="1"/>
  <c r="G6" i="19"/>
  <c r="F6" i="19"/>
  <c r="D6" i="19"/>
  <c r="B6" i="19"/>
  <c r="E6" i="19"/>
  <c r="E4" i="18"/>
  <c r="E3" i="18" s="1"/>
  <c r="E6" i="18"/>
  <c r="E8" i="18"/>
  <c r="H12" i="18"/>
  <c r="F12" i="18"/>
  <c r="D12" i="18"/>
  <c r="B12" i="18"/>
  <c r="E12" i="18"/>
  <c r="C4" i="24"/>
  <c r="C3" i="24" s="1"/>
  <c r="E4" i="24"/>
  <c r="E3" i="24" s="1"/>
  <c r="C6" i="24"/>
  <c r="E6" i="24"/>
  <c r="C8" i="24"/>
  <c r="E8" i="24"/>
  <c r="C10" i="24"/>
  <c r="E10" i="24"/>
  <c r="C12" i="24"/>
  <c r="E12" i="24"/>
  <c r="C4" i="22"/>
  <c r="C3" i="22" s="1"/>
  <c r="E4" i="22"/>
  <c r="E3" i="22" s="1"/>
  <c r="C6" i="22"/>
  <c r="E6" i="22"/>
  <c r="C8" i="22"/>
  <c r="E8" i="22"/>
  <c r="C10" i="22"/>
  <c r="E10" i="22"/>
  <c r="C12" i="22"/>
  <c r="E12" i="22"/>
  <c r="C4" i="20"/>
  <c r="C3" i="20" s="1"/>
  <c r="E4" i="20"/>
  <c r="E3" i="20" s="1"/>
  <c r="C6" i="20"/>
  <c r="E6" i="20"/>
  <c r="C8" i="20"/>
  <c r="E8" i="20"/>
  <c r="C10" i="20"/>
  <c r="E10" i="20"/>
  <c r="C12" i="20"/>
  <c r="E12" i="20"/>
  <c r="C12" i="18"/>
  <c r="G12" i="18"/>
  <c r="C14" i="18"/>
  <c r="H4" i="16"/>
  <c r="H3" i="16" s="1"/>
  <c r="F4" i="16"/>
  <c r="F3" i="16" s="1"/>
  <c r="D4" i="16"/>
  <c r="D3" i="16" s="1"/>
  <c r="B4" i="16"/>
  <c r="E4" i="16"/>
  <c r="E3" i="16" s="1"/>
  <c r="H6" i="16"/>
  <c r="F6" i="16"/>
  <c r="D6" i="16"/>
  <c r="B6" i="16"/>
  <c r="E6" i="16"/>
  <c r="H8" i="16"/>
  <c r="F8" i="16"/>
  <c r="D8" i="16"/>
  <c r="B8" i="16"/>
  <c r="E8" i="16"/>
  <c r="H10" i="16"/>
  <c r="F10" i="16"/>
  <c r="D10" i="16"/>
  <c r="B10" i="16"/>
  <c r="E10" i="16"/>
  <c r="H12" i="16"/>
  <c r="F12" i="16"/>
  <c r="D12" i="16"/>
  <c r="B12" i="16"/>
  <c r="E12" i="16"/>
  <c r="C8" i="19"/>
  <c r="E8" i="19"/>
  <c r="C10" i="19"/>
  <c r="E10" i="19"/>
  <c r="C12" i="19"/>
  <c r="E12" i="19"/>
  <c r="C4" i="17"/>
  <c r="C3" i="17" s="1"/>
  <c r="E4" i="17"/>
  <c r="E3" i="17" s="1"/>
  <c r="C6" i="17"/>
  <c r="E6" i="17"/>
  <c r="C8" i="17"/>
  <c r="E8" i="17"/>
  <c r="C10" i="17"/>
  <c r="E10" i="17"/>
  <c r="C12" i="17"/>
  <c r="E12" i="17"/>
  <c r="C4" i="15"/>
  <c r="C3" i="15" s="1"/>
  <c r="E4" i="15"/>
  <c r="E3" i="15" s="1"/>
  <c r="C6" i="15"/>
  <c r="E6" i="15"/>
  <c r="C8" i="15"/>
  <c r="E8" i="15"/>
  <c r="C10" i="15"/>
  <c r="E10" i="15"/>
  <c r="C12" i="15"/>
  <c r="E12" i="15"/>
  <c r="C4" i="14"/>
  <c r="C3" i="14" s="1"/>
  <c r="E4" i="14"/>
  <c r="E3" i="14" s="1"/>
  <c r="C6" i="14"/>
  <c r="E6" i="14"/>
  <c r="C8" i="14"/>
  <c r="E8" i="14"/>
  <c r="C10" i="14"/>
  <c r="E10" i="14"/>
  <c r="C12" i="14"/>
  <c r="E12" i="14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<sst xmlns="http://schemas.openxmlformats.org/spreadsheetml/2006/main" count="28" uniqueCount="6">
  <si>
    <t>Notlar</t>
  </si>
  <si>
    <t xml:space="preserve"> </t>
  </si>
  <si>
    <t>Takvim Ayarları</t>
  </si>
  <si>
    <t>Yıl</t>
  </si>
  <si>
    <t>Hafta Başlangıcı</t>
  </si>
  <si>
    <t>Pazar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</si>
</sst>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₺&quot;_-;\-* #,##0\ &quot;₺&quot;_-;_-* &quot;-&quot;\ &quot;₺&quot;_-;_-@_-"/>
    <numFmt numFmtId="44" formatCode="_-* #,##0.00\ &quot;₺&quot;_-;\-* #,##0.00\ &quot;₺&quot;_-;_-* &quot;-&quot;??\ &quot;₺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3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59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  <xf numFmtId="166" fontId="15" fillId="0" borderId="9" xfId="12" applyNumberFormat="1" applyFont="1" applyBorder="1" applyAlignment="1">
      <alignment horizontal="right" vertical="center" indent="1"/>
    </xf>
    <xf numFmtId="166" fontId="15" fillId="0" borderId="11" xfId="12" applyNumberFormat="1" applyFont="1" applyBorder="1" applyAlignment="1">
      <alignment horizontal="right" vertical="center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26" xfId="12" applyNumberFormat="1" applyFont="1" applyBorder="1" applyAlignment="1">
      <alignment horizontal="right" vertical="center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0" xfId="12" applyNumberFormat="1" applyFont="1" applyBorder="1" applyAlignment="1">
      <alignment horizontal="right" vertical="center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14" xfId="12" applyNumberFormat="1" applyFont="1" applyBorder="1" applyAlignment="1">
      <alignment horizontal="right" vertical="center" indent="1"/>
    </xf>
    <xf numFmtId="166" fontId="15" fillId="0" borderId="14" xfId="13" applyNumberFormat="1" applyFont="1" applyFill="1" applyBorder="1" applyAlignment="1">
      <alignment horizontal="right" vertical="center" wrapText="1" indent="1"/>
    </xf>
  </cellXfs>
  <cellStyles count="50">
    <cellStyle name="%20 - Vurgu1" xfId="29" builtinId="30" customBuiltin="1"/>
    <cellStyle name="%20 - Vurgu2" xfId="32" builtinId="34" customBuiltin="1"/>
    <cellStyle name="%20 - Vurgu3" xfId="36" builtinId="38" customBuiltin="1"/>
    <cellStyle name="%20 - Vurgu4" xfId="40" builtinId="42" customBuiltin="1"/>
    <cellStyle name="%20 - Vurgu5" xfId="43" builtinId="46" customBuiltin="1"/>
    <cellStyle name="%20 - Vurgu6" xfId="47" builtinId="50" customBuiltin="1"/>
    <cellStyle name="%40 - Vurgu1" xfId="1" builtinId="31" customBuiltin="1"/>
    <cellStyle name="%40 - Vurgu2" xfId="33" builtinId="35" customBuiltin="1"/>
    <cellStyle name="%40 - Vurgu3" xfId="37" builtinId="39" customBuiltin="1"/>
    <cellStyle name="%40 - Vurgu4" xfId="41" builtinId="43" customBuiltin="1"/>
    <cellStyle name="%40 - Vurgu5" xfId="44" builtinId="47" customBuiltin="1"/>
    <cellStyle name="%40 - Vurgu6" xfId="48" builtinId="51" customBuiltin="1"/>
    <cellStyle name="%60 - Vurgu1" xfId="30" builtinId="32" customBuiltin="1"/>
    <cellStyle name="%60 - Vurgu2" xfId="34" builtinId="36" customBuiltin="1"/>
    <cellStyle name="%60 - Vurgu3" xfId="38" builtinId="40" customBuiltin="1"/>
    <cellStyle name="%60 - Vurgu4" xfId="42" builtinId="44" customBuiltin="1"/>
    <cellStyle name="%60 - Vurgu5" xfId="45" builtinId="48" customBuiltin="1"/>
    <cellStyle name="%60 - Vurgu6" xfId="49" builtinId="52" customBuiltin="1"/>
    <cellStyle name="Açıklama Metni" xfId="27" builtinId="53" customBuiltin="1"/>
    <cellStyle name="Ana Başlık" xfId="5" builtinId="15" customBuiltin="1"/>
    <cellStyle name="Ayarlar Girdisi" xfId="14" xr:uid="{00000000-0005-0000-0000-00000F000000}"/>
    <cellStyle name="Bağlı Hücre" xfId="23" builtinId="24" customBuiltin="1"/>
    <cellStyle name="Başlık 1" xfId="2" builtinId="16" customBuiltin="1"/>
    <cellStyle name="Başlık 2" xfId="15" builtinId="17" customBuiltin="1"/>
    <cellStyle name="Başlık 3" xfId="16" builtinId="18" customBuiltin="1"/>
    <cellStyle name="Başlık 4" xfId="11" builtinId="19" customBuiltin="1"/>
    <cellStyle name="Binlik Ayracı [0]" xfId="7" builtinId="6" customBuiltin="1"/>
    <cellStyle name="Çıkış" xfId="21" builtinId="21" customBuiltin="1"/>
    <cellStyle name="Giriş" xfId="20" builtinId="20" customBuiltin="1"/>
    <cellStyle name="Gün" xfId="12" xr:uid="{00000000-0005-0000-0000-000008000000}"/>
    <cellStyle name="Hesaplama" xfId="22" builtinId="22" customBuiltin="1"/>
    <cellStyle name="İşaretli Hücre" xfId="24" builtinId="23" customBuiltin="1"/>
    <cellStyle name="İyi" xfId="17" builtinId="26" customBuiltin="1"/>
    <cellStyle name="Kötü" xfId="18" builtinId="27" customBuiltin="1"/>
    <cellStyle name="Normal" xfId="0" builtinId="0" customBuiltin="1"/>
    <cellStyle name="Not" xfId="26" builtinId="10" customBuiltin="1"/>
    <cellStyle name="Nötr" xfId="19" builtinId="28" customBuiltin="1"/>
    <cellStyle name="ParaBirimi" xfId="8" builtinId="4" customBuiltin="1"/>
    <cellStyle name="ParaBirimi [0]" xfId="9" builtinId="7" customBuiltin="1"/>
    <cellStyle name="Şeritli" xfId="13" xr:uid="{00000000-0005-0000-0000-000003000000}"/>
    <cellStyle name="Toplam" xfId="28" builtinId="25" customBuiltin="1"/>
    <cellStyle name="Uyarı Metni" xfId="25" builtinId="11" customBuiltin="1"/>
    <cellStyle name="Virgül" xfId="6" builtinId="3" customBuiltin="1"/>
    <cellStyle name="Vurgu1" xfId="3" builtinId="29" customBuiltin="1"/>
    <cellStyle name="Vurgu2" xfId="31" builtinId="33" customBuiltin="1"/>
    <cellStyle name="Vurgu3" xfId="35" builtinId="37" customBuiltin="1"/>
    <cellStyle name="Vurgu4" xfId="39" builtinId="41" customBuiltin="1"/>
    <cellStyle name="Vurgu5" xfId="4" builtinId="45" customBuiltin="1"/>
    <cellStyle name="Vurgu6" xfId="46" builtinId="49" customBuiltin="1"/>
    <cellStyle name="Yüzde" xfId="10" builtinId="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618342</xdr:colOff>
      <xdr:row>1</xdr:row>
      <xdr:rowOff>0</xdr:rowOff>
    </xdr:from>
    <xdr:to>
      <xdr:col>8</xdr:col>
      <xdr:colOff>10308</xdr:colOff>
      <xdr:row>1</xdr:row>
      <xdr:rowOff>1143000</xdr:rowOff>
    </xdr:to>
    <xdr:pic>
      <xdr:nvPicPr>
        <xdr:cNvPr id="3" name="Resim 2" descr="Kış Başlığı&#10;&#10;Fotoğraf kolajı kelimesi: Kış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942692" y="114300"/>
          <a:ext cx="4992666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1190625</xdr:colOff>
      <xdr:row>0</xdr:row>
      <xdr:rowOff>111314</xdr:rowOff>
    </xdr:from>
    <xdr:to>
      <xdr:col>8</xdr:col>
      <xdr:colOff>10767</xdr:colOff>
      <xdr:row>1</xdr:row>
      <xdr:rowOff>1141814</xdr:rowOff>
    </xdr:to>
    <xdr:pic>
      <xdr:nvPicPr>
        <xdr:cNvPr id="4" name="Resim 3" descr="Sonbahar Başlığı&#10;&#10;Fotoğraf kolajı kelimesi: Sonbahar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14800" y="111314"/>
          <a:ext cx="5821017" cy="1144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1190625</xdr:colOff>
      <xdr:row>0</xdr:row>
      <xdr:rowOff>111314</xdr:rowOff>
    </xdr:from>
    <xdr:to>
      <xdr:col>8</xdr:col>
      <xdr:colOff>10767</xdr:colOff>
      <xdr:row>1</xdr:row>
      <xdr:rowOff>1141814</xdr:rowOff>
    </xdr:to>
    <xdr:pic>
      <xdr:nvPicPr>
        <xdr:cNvPr id="4" name="Resim 3" descr="Sonbahar Başlığı&#10;&#10;Fotoğraf kolajı kelimesi: Sonbahar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14800" y="111314"/>
          <a:ext cx="5821017" cy="1144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618342</xdr:colOff>
      <xdr:row>1</xdr:row>
      <xdr:rowOff>0</xdr:rowOff>
    </xdr:from>
    <xdr:to>
      <xdr:col>8</xdr:col>
      <xdr:colOff>10308</xdr:colOff>
      <xdr:row>1</xdr:row>
      <xdr:rowOff>1143000</xdr:rowOff>
    </xdr:to>
    <xdr:pic>
      <xdr:nvPicPr>
        <xdr:cNvPr id="3" name="Resim 2" descr="Kış Başlığı&#10;&#10;Fotoğraf kolajı kelimesi: Kış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942692" y="114300"/>
          <a:ext cx="4992666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618342</xdr:colOff>
      <xdr:row>1</xdr:row>
      <xdr:rowOff>0</xdr:rowOff>
    </xdr:from>
    <xdr:to>
      <xdr:col>8</xdr:col>
      <xdr:colOff>10308</xdr:colOff>
      <xdr:row>1</xdr:row>
      <xdr:rowOff>1143000</xdr:rowOff>
    </xdr:to>
    <xdr:pic>
      <xdr:nvPicPr>
        <xdr:cNvPr id="3" name="Resim 2" descr="Kış Başlığı&#10;&#10;Fotoğraf kolajı kelimesi: Kış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942692" y="114300"/>
          <a:ext cx="4992666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107777</xdr:rowOff>
    </xdr:from>
    <xdr:to>
      <xdr:col>8</xdr:col>
      <xdr:colOff>7421</xdr:colOff>
      <xdr:row>1</xdr:row>
      <xdr:rowOff>1138277</xdr:rowOff>
    </xdr:to>
    <xdr:pic>
      <xdr:nvPicPr>
        <xdr:cNvPr id="2" name="Resim 1" descr="İlkbahar Başlığı&#10;&#10;Fotoğraf kolajı kelimesi: İlkbahar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743450" y="107777"/>
          <a:ext cx="5189021" cy="1144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107777</xdr:rowOff>
    </xdr:from>
    <xdr:to>
      <xdr:col>8</xdr:col>
      <xdr:colOff>7421</xdr:colOff>
      <xdr:row>1</xdr:row>
      <xdr:rowOff>1138277</xdr:rowOff>
    </xdr:to>
    <xdr:pic>
      <xdr:nvPicPr>
        <xdr:cNvPr id="4" name="Resim 3" descr="İlkbahar Başlığı&#10;&#10;Fotoğraf kolajı kelimesi: İlkbahar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743450" y="107777"/>
          <a:ext cx="5189021" cy="1144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107777</xdr:rowOff>
    </xdr:from>
    <xdr:to>
      <xdr:col>8</xdr:col>
      <xdr:colOff>7421</xdr:colOff>
      <xdr:row>1</xdr:row>
      <xdr:rowOff>1138277</xdr:rowOff>
    </xdr:to>
    <xdr:pic>
      <xdr:nvPicPr>
        <xdr:cNvPr id="4" name="Resim 3" descr="İlkbahar Başlığı&#10;&#10;Fotoğraf kolajı kelimesi: İlkbahar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743450" y="107777"/>
          <a:ext cx="5189021" cy="1144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905129</xdr:colOff>
      <xdr:row>1</xdr:row>
      <xdr:rowOff>0</xdr:rowOff>
    </xdr:from>
    <xdr:to>
      <xdr:col>8</xdr:col>
      <xdr:colOff>9270</xdr:colOff>
      <xdr:row>1</xdr:row>
      <xdr:rowOff>1143000</xdr:rowOff>
    </xdr:to>
    <xdr:pic>
      <xdr:nvPicPr>
        <xdr:cNvPr id="3" name="Resim 2" descr="İlkbahar Başlığı&#10;&#10;Fotoğraf kolajı kelimesi: İlkbaha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229479" y="114300"/>
          <a:ext cx="4704841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905129</xdr:colOff>
      <xdr:row>1</xdr:row>
      <xdr:rowOff>0</xdr:rowOff>
    </xdr:from>
    <xdr:to>
      <xdr:col>8</xdr:col>
      <xdr:colOff>9270</xdr:colOff>
      <xdr:row>1</xdr:row>
      <xdr:rowOff>1143000</xdr:rowOff>
    </xdr:to>
    <xdr:pic>
      <xdr:nvPicPr>
        <xdr:cNvPr id="4" name="Resim 3" descr="İlkbahar Başlığı&#10;&#10;Fotoğraf kolajı kelimesi: İlkbaha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229479" y="114300"/>
          <a:ext cx="4704841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905129</xdr:colOff>
      <xdr:row>1</xdr:row>
      <xdr:rowOff>0</xdr:rowOff>
    </xdr:from>
    <xdr:to>
      <xdr:col>8</xdr:col>
      <xdr:colOff>9270</xdr:colOff>
      <xdr:row>1</xdr:row>
      <xdr:rowOff>1143000</xdr:rowOff>
    </xdr:to>
    <xdr:pic>
      <xdr:nvPicPr>
        <xdr:cNvPr id="4" name="Resim 3" descr="vİlkbahar Başlığı&#10;&#10;Fotoğraf kolajı kelimesi: İlkbaha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229479" y="114300"/>
          <a:ext cx="4704841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1190625</xdr:colOff>
      <xdr:row>0</xdr:row>
      <xdr:rowOff>111314</xdr:rowOff>
    </xdr:from>
    <xdr:to>
      <xdr:col>8</xdr:col>
      <xdr:colOff>10767</xdr:colOff>
      <xdr:row>1</xdr:row>
      <xdr:rowOff>1141814</xdr:rowOff>
    </xdr:to>
    <xdr:pic>
      <xdr:nvPicPr>
        <xdr:cNvPr id="3" name="Resim 2" descr="Sonbahar Başlığı&#10;&#10;Fotoğraf kolajı kelimesi: Sonbahar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14800" y="111314"/>
          <a:ext cx="5821017" cy="114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showRowColHeaders="0" tabSelected="1" zoomScaleNormal="100" workbookViewId="0"/>
  </sheetViews>
  <sheetFormatPr defaultColWidth="8.75" defaultRowHeight="16.5" x14ac:dyDescent="0.3"/>
  <cols>
    <col min="1" max="1" width="1.625" style="1" customWidth="1"/>
    <col min="2" max="8" width="18.375" style="1" customWidth="1"/>
    <col min="9" max="9" width="1.625" style="1" customWidth="1"/>
    <col min="10" max="10" width="8.625" style="1" customWidth="1"/>
    <col min="11" max="11" width="12.25" style="1" customWidth="1"/>
    <col min="12" max="12" width="18.25" style="1" customWidth="1"/>
    <col min="13" max="13" width="1.625" style="1" customWidth="1"/>
    <col min="14" max="16384" width="8.75" style="1"/>
  </cols>
  <sheetData>
    <row r="1" spans="2:12" ht="9" customHeight="1" x14ac:dyDescent="0.3">
      <c r="I1" s="1" t="s">
        <v>1</v>
      </c>
    </row>
    <row r="2" spans="2:12" ht="96" customHeight="1" x14ac:dyDescent="0.3">
      <c r="B2" s="29" t="str">
        <f>"Ocak "&amp;TakvimYılı</f>
        <v>Ocak 2020</v>
      </c>
      <c r="C2" s="29"/>
      <c r="D2" s="29"/>
      <c r="E2" s="2"/>
      <c r="F2" s="2"/>
      <c r="G2" s="2"/>
      <c r="H2" s="3"/>
    </row>
    <row r="3" spans="2:12" s="8" customFormat="1" ht="24" customHeight="1" x14ac:dyDescent="0.3">
      <c r="B3" s="5" t="str">
        <f>HaftaBaşlangıcı</f>
        <v>Pazar</v>
      </c>
      <c r="C3" s="6" t="str">
        <f>TEXT(C4,"gggg")</f>
        <v>Pazartesi</v>
      </c>
      <c r="D3" s="6" t="str">
        <f>TEXT(D4,"gggg")</f>
        <v>Salı</v>
      </c>
      <c r="E3" s="6" t="str">
        <f>TEXT(E4,"gggg")</f>
        <v>Çarşamba</v>
      </c>
      <c r="F3" s="6" t="str">
        <f>TEXT(F4,"gggg")</f>
        <v>Perşembe</v>
      </c>
      <c r="G3" s="6" t="str">
        <f>TEXT(G4,"gggg")</f>
        <v>Cuma</v>
      </c>
      <c r="H3" s="7" t="str">
        <f>TEXT(H4,"gggg")</f>
        <v>Cumartesi</v>
      </c>
      <c r="K3" s="34" t="s">
        <v>2</v>
      </c>
      <c r="L3" s="34"/>
    </row>
    <row r="4" spans="2:12" s="4" customFormat="1" ht="24" customHeight="1" x14ac:dyDescent="0.3">
      <c r="B4" s="50">
        <f t="array" ref="B4:H4">GünlerVeHaftalar+DATE(TakvimYılı,1,1)-WEEKDAY(DATE(TakvimYılı,1,1),(HaftaBaşlangıcı="Pazartesi")+1)+1</f>
        <v>43828</v>
      </c>
      <c r="C4" s="50">
        <v>43829</v>
      </c>
      <c r="D4" s="50">
        <v>43830</v>
      </c>
      <c r="E4" s="50">
        <v>43831</v>
      </c>
      <c r="F4" s="50">
        <v>43832</v>
      </c>
      <c r="G4" s="50">
        <v>43833</v>
      </c>
      <c r="H4" s="51">
        <v>43834</v>
      </c>
      <c r="K4" s="12" t="s">
        <v>3</v>
      </c>
      <c r="L4" s="12" t="s">
        <v>4</v>
      </c>
    </row>
    <row r="5" spans="2:12" s="10" customFormat="1" ht="56.1" customHeight="1" x14ac:dyDescent="0.3">
      <c r="B5" s="9"/>
      <c r="C5" s="9"/>
      <c r="D5" s="9"/>
      <c r="E5" s="9"/>
      <c r="F5" s="9"/>
      <c r="G5" s="9"/>
      <c r="H5" s="9"/>
      <c r="K5" s="13">
        <v>2020</v>
      </c>
      <c r="L5" s="13" t="s">
        <v>5</v>
      </c>
    </row>
    <row r="6" spans="2:12" s="4" customFormat="1" ht="24" customHeight="1" x14ac:dyDescent="0.3">
      <c r="B6" s="52">
        <f t="array" ref="B6:H6">GünlerVeHaftalar+DATE(TakvimYılı,1,1)-WEEKDAY(DATE(TakvimYılı,1,1),(HaftaBaşlangıcı="Pazartesi")+1)+8</f>
        <v>43835</v>
      </c>
      <c r="C6" s="52">
        <v>43836</v>
      </c>
      <c r="D6" s="52">
        <v>43837</v>
      </c>
      <c r="E6" s="52">
        <v>43838</v>
      </c>
      <c r="F6" s="52">
        <v>43839</v>
      </c>
      <c r="G6" s="52">
        <v>43840</v>
      </c>
      <c r="H6" s="52">
        <v>43841</v>
      </c>
    </row>
    <row r="7" spans="2:12" s="10" customFormat="1" ht="56.1" customHeight="1" x14ac:dyDescent="0.3">
      <c r="B7" s="11"/>
      <c r="C7" s="11"/>
      <c r="D7" s="11"/>
      <c r="E7" s="11"/>
      <c r="F7" s="11"/>
      <c r="G7" s="11"/>
      <c r="H7" s="11"/>
    </row>
    <row r="8" spans="2:12" s="4" customFormat="1" ht="24" customHeight="1" x14ac:dyDescent="0.3">
      <c r="B8" s="50">
        <f t="array" ref="B8:H8">GünlerVeHaftalar+DATE(TakvimYılı,1,1)-WEEKDAY(DATE(TakvimYılı,1,1),(HaftaBaşlangıcı="Pazartesi")+1)+15</f>
        <v>43842</v>
      </c>
      <c r="C8" s="50">
        <v>43843</v>
      </c>
      <c r="D8" s="50">
        <v>43844</v>
      </c>
      <c r="E8" s="50">
        <v>43845</v>
      </c>
      <c r="F8" s="50">
        <v>43846</v>
      </c>
      <c r="G8" s="50">
        <v>43847</v>
      </c>
      <c r="H8" s="50">
        <v>43848</v>
      </c>
    </row>
    <row r="9" spans="2:12" s="10" customFormat="1" ht="56.1" customHeight="1" x14ac:dyDescent="0.3">
      <c r="B9" s="9"/>
      <c r="C9" s="9"/>
      <c r="D9" s="9"/>
      <c r="E9" s="9"/>
      <c r="F9" s="9"/>
      <c r="G9" s="9"/>
      <c r="H9" s="9"/>
    </row>
    <row r="10" spans="2:12" s="4" customFormat="1" ht="24" customHeight="1" x14ac:dyDescent="0.3">
      <c r="B10" s="52">
        <f t="array" ref="B10:H10">GünlerVeHaftalar+DATE(TakvimYılı,1,1)-WEEKDAY(DATE(TakvimYılı,1,1),(HaftaBaşlangıcı="Pazartesi")+1)+22</f>
        <v>43849</v>
      </c>
      <c r="C10" s="52">
        <v>43850</v>
      </c>
      <c r="D10" s="52">
        <v>43851</v>
      </c>
      <c r="E10" s="52">
        <v>43852</v>
      </c>
      <c r="F10" s="52">
        <v>43853</v>
      </c>
      <c r="G10" s="52">
        <v>43854</v>
      </c>
      <c r="H10" s="52">
        <v>43855</v>
      </c>
    </row>
    <row r="11" spans="2:12" s="10" customFormat="1" ht="56.1" customHeight="1" x14ac:dyDescent="0.3">
      <c r="B11" s="11"/>
      <c r="C11" s="11"/>
      <c r="D11" s="11"/>
      <c r="E11" s="11"/>
      <c r="F11" s="11"/>
      <c r="G11" s="11"/>
      <c r="H11" s="11"/>
    </row>
    <row r="12" spans="2:12" s="4" customFormat="1" ht="24" customHeight="1" x14ac:dyDescent="0.3">
      <c r="B12" s="50">
        <f t="array" ref="B12:H12">GünlerVeHaftalar+DATE(TakvimYılı,1,1)-WEEKDAY(DATE(TakvimYılı,1,1),(HaftaBaşlangıcı="Pazartesi")+1)+29</f>
        <v>43856</v>
      </c>
      <c r="C12" s="50">
        <v>43857</v>
      </c>
      <c r="D12" s="50">
        <v>43858</v>
      </c>
      <c r="E12" s="50">
        <v>43859</v>
      </c>
      <c r="F12" s="50">
        <v>43860</v>
      </c>
      <c r="G12" s="50">
        <v>43861</v>
      </c>
      <c r="H12" s="50">
        <v>43862</v>
      </c>
    </row>
    <row r="13" spans="2:12" s="10" customFormat="1" ht="56.1" customHeight="1" x14ac:dyDescent="0.3">
      <c r="B13" s="9"/>
      <c r="C13" s="9"/>
      <c r="D13" s="9"/>
      <c r="E13" s="9"/>
      <c r="F13" s="9"/>
      <c r="G13" s="9"/>
      <c r="H13" s="9"/>
    </row>
    <row r="14" spans="2:12" s="4" customFormat="1" ht="24" customHeight="1" x14ac:dyDescent="0.3">
      <c r="B14" s="52">
        <f t="array" ref="B14:C14">GünlerVeHaftalar+DATE(TakvimYılı,1,1)-WEEKDAY(DATE(TakvimYılı,1,1),(HaftaBaşlangıcı="Pazartesi")+1)+36</f>
        <v>43863</v>
      </c>
      <c r="C14" s="52">
        <v>43864</v>
      </c>
      <c r="D14" s="30" t="s">
        <v>0</v>
      </c>
      <c r="E14" s="30"/>
      <c r="F14" s="30"/>
      <c r="G14" s="30"/>
      <c r="H14" s="31"/>
    </row>
    <row r="15" spans="2:12" s="10" customFormat="1" ht="56.1" customHeight="1" x14ac:dyDescent="0.3">
      <c r="B15" s="11"/>
      <c r="C15" s="11"/>
      <c r="D15" s="32"/>
      <c r="E15" s="32"/>
      <c r="F15" s="32"/>
      <c r="G15" s="32"/>
      <c r="H15" s="33"/>
    </row>
  </sheetData>
  <mergeCells count="4">
    <mergeCell ref="B2:D2"/>
    <mergeCell ref="D14:H14"/>
    <mergeCell ref="D15:H15"/>
    <mergeCell ref="K3:L3"/>
  </mergeCells>
  <phoneticPr fontId="2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Listeden bir gün seçin.Açılan listeden günü seçmek için, İPTAL’i seçin ve ardından ALT+AŞAĞI OK tuşlarına basın" prompt="Bu hücrede haftanın ilk gününü seçin. Açılan listeyi görüntülemek için ALT+AŞAĞI OK tuşlarına basın, AŞAĞI OK’a ve sonra ENTER tuşuna basarak bir seçim yapın" sqref="L5" xr:uid="{00000000-0002-0000-0000-000000000000}">
      <formula1>"Pazar, Pazartesi"</formula1>
    </dataValidation>
    <dataValidation allowBlank="1" showInputMessage="1" showErrorMessage="1" prompt="Bu çalışma kitabında bir aylık özel takvim oluşturun. Bu Ocak çalışma sayfası üzerinde yılı ve haftanın ilk gününü özelleştirin. Her ay farklı bir çalışma sayfasında yer alır." sqref="A1" xr:uid="{00000000-0002-0000-0000-000001000000}"/>
    <dataValidation allowBlank="1" showInputMessage="1" showErrorMessage="1" prompt="Aşağıdaki hücreye yılı girin" sqref="K4" xr:uid="{00000000-0002-0000-0000-000002000000}"/>
    <dataValidation allowBlank="1" showInputMessage="1" showErrorMessage="1" prompt="Alttaki hücrede Hafta İlk Gününü seçin" sqref="L4" xr:uid="{00000000-0002-0000-0000-000003000000}"/>
    <dataValidation allowBlank="1" showInputMessage="1" showErrorMessage="1" prompt="Bu hücreye yılı girin" sqref="K5" xr:uid="{00000000-0002-0000-0000-000004000000}"/>
    <dataValidation allowBlank="1" showInputMessage="1" showErrorMessage="1" prompt="Bu satırda, bu takvim için belirlenen günler yer alır. Bu hücrede haftanın ilk günü bulunur. Haftanın ilk gününü değiştirmek için, bu çalışma sayfasındaki L5 hücresine yeni bir gün girin." sqref="B3" xr:uid="{00000000-0002-0000-0000-000005000000}"/>
    <dataValidation allowBlank="1" showInputMessage="1" showErrorMessage="1" prompt="Bu satır ve 6, 8, 10, 12 ve 14. satırlar, haftalık takvim günlerini içerir. Bu hücrede 1 sayısı yoksa bu, bir önceki ayın günü olduğunu gösterir. Notlarınızı D15 hücresine girin." sqref="B4" xr:uid="{00000000-0002-0000-0000-000006000000}"/>
    <dataValidation allowBlank="1" showInputMessage="1" showErrorMessage="1" prompt="Bu hücredeki yıl, K5 hücresine girilen yıla dayanarak otomatik olarak güncelleştirilir. Aşağıdaki takvimde, bir önceki ve bir sonraki ayın tarihleri daha açık tonda bir yazı tipiyle belirtilir." sqref="B2:D2" xr:uid="{00000000-0002-0000-0000-000007000000}"/>
    <dataValidation allowBlank="1" showInputMessage="1" showErrorMessage="1" prompt="Otomatik olarak belirlenen iş günü" sqref="C3:H3" xr:uid="{00000000-0002-0000-0000-000008000000}"/>
    <dataValidation allowBlank="1" showInputMessage="1" showErrorMessage="1" prompt="Bu satır ve 7, 9, 11, 13 ve 15. satırlar, yukarıdaki hücrede belirtilen takvim gününe ilişkin notlarınızı girmeniz içindir." sqref="B5" xr:uid="{00000000-0002-0000-0000-000009000000}"/>
    <dataValidation allowBlank="1" showInputMessage="1" prompt="Bu hücreye aylık Notlarınızı girin" sqref="D15:H15" xr:uid="{00000000-0002-0000-0000-00000A000000}"/>
    <dataValidation allowBlank="1" showInputMessage="1" prompt="Aşağıdaki hücreye aylık Notlarınızı girin" sqref="D14:H14" xr:uid="{00000000-0002-0000-0000-00000B000000}"/>
    <dataValidation allowBlank="1" showInputMessage="1" showErrorMessage="1" prompt="Aşağıdaki hücrelere yılı girin ve haftanın ilk gününü seçin. Bu Takvim Ayarlama hücreleri yazdırılmaz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8.37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5" t="str">
        <f>"Ekim "&amp;TakvimYılı</f>
        <v>Ekim 2020</v>
      </c>
      <c r="C2" s="45"/>
      <c r="D2" s="45"/>
      <c r="E2" s="2"/>
      <c r="F2" s="2"/>
      <c r="G2" s="2"/>
      <c r="H2" s="3"/>
    </row>
    <row r="3" spans="2:9" s="8" customFormat="1" ht="24" customHeight="1" x14ac:dyDescent="0.3">
      <c r="B3" s="14" t="str">
        <f>HaftaBaşlangıcı</f>
        <v>Pazar</v>
      </c>
      <c r="C3" s="15" t="str">
        <f>TEXT(C4,"gggg")</f>
        <v>Pazartesi</v>
      </c>
      <c r="D3" s="15" t="str">
        <f>TEXT(D4,"gggg")</f>
        <v>Salı</v>
      </c>
      <c r="E3" s="15" t="str">
        <f>TEXT(E4,"gggg")</f>
        <v>Çarşamba</v>
      </c>
      <c r="F3" s="15" t="str">
        <f>TEXT(F4,"gggg")</f>
        <v>Perşembe</v>
      </c>
      <c r="G3" s="15" t="str">
        <f>TEXT(G4,"gggg")</f>
        <v>Cuma</v>
      </c>
      <c r="H3" s="16" t="str">
        <f>TEXT(H4,"gggg")</f>
        <v>Cumartesi</v>
      </c>
    </row>
    <row r="4" spans="2:9" s="4" customFormat="1" ht="24" customHeight="1" x14ac:dyDescent="0.3">
      <c r="B4" s="53">
        <f t="array" ref="B4:H4">GünlerVeHaftalar+DATE(TakvimYılı,10,1)-WEEKDAY(DATE(TakvimYılı,10,1),(HaftaBaşlangıcı="Pazartesi")+1)+1</f>
        <v>44101</v>
      </c>
      <c r="C4" s="53">
        <v>44102</v>
      </c>
      <c r="D4" s="53">
        <v>44103</v>
      </c>
      <c r="E4" s="53">
        <v>44104</v>
      </c>
      <c r="F4" s="53">
        <v>44105</v>
      </c>
      <c r="G4" s="53">
        <v>44106</v>
      </c>
      <c r="H4" s="53">
        <v>44107</v>
      </c>
    </row>
    <row r="5" spans="2:9" s="10" customFormat="1" ht="56.1" customHeight="1" x14ac:dyDescent="0.3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3">
      <c r="B6" s="54">
        <f t="array" ref="B6:H6">GünlerVeHaftalar+DATE(TakvimYılı,10,1)-WEEKDAY(DATE(TakvimYılı,10,1),(HaftaBaşlangıcı="Pazartesi")+1)+8</f>
        <v>44108</v>
      </c>
      <c r="C6" s="54">
        <v>44109</v>
      </c>
      <c r="D6" s="54">
        <v>44110</v>
      </c>
      <c r="E6" s="54">
        <v>44111</v>
      </c>
      <c r="F6" s="54">
        <v>44112</v>
      </c>
      <c r="G6" s="54">
        <v>44113</v>
      </c>
      <c r="H6" s="54">
        <v>44114</v>
      </c>
    </row>
    <row r="7" spans="2:9" s="10" customFormat="1" ht="56.1" customHeight="1" x14ac:dyDescent="0.3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3">
      <c r="B8" s="53">
        <f t="array" ref="B8:H8">GünlerVeHaftalar+DATE(TakvimYılı,10,1)-WEEKDAY(DATE(TakvimYılı,10,1),(HaftaBaşlangıcı="Pazartesi")+1)+15</f>
        <v>44115</v>
      </c>
      <c r="C8" s="53">
        <v>44116</v>
      </c>
      <c r="D8" s="53">
        <v>44117</v>
      </c>
      <c r="E8" s="53">
        <v>44118</v>
      </c>
      <c r="F8" s="53">
        <v>44119</v>
      </c>
      <c r="G8" s="53">
        <v>44120</v>
      </c>
      <c r="H8" s="53">
        <v>44121</v>
      </c>
    </row>
    <row r="9" spans="2:9" s="10" customFormat="1" ht="56.1" customHeight="1" x14ac:dyDescent="0.3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3">
      <c r="B10" s="54">
        <f t="array" ref="B10:H10">GünlerVeHaftalar+DATE(TakvimYılı,10,1)-WEEKDAY(DATE(TakvimYılı,10,1),(HaftaBaşlangıcı="Pazartesi")+1)+22</f>
        <v>44122</v>
      </c>
      <c r="C10" s="54">
        <v>44123</v>
      </c>
      <c r="D10" s="54">
        <v>44124</v>
      </c>
      <c r="E10" s="54">
        <v>44125</v>
      </c>
      <c r="F10" s="54">
        <v>44126</v>
      </c>
      <c r="G10" s="54">
        <v>44127</v>
      </c>
      <c r="H10" s="54">
        <v>44128</v>
      </c>
    </row>
    <row r="11" spans="2:9" s="10" customFormat="1" ht="56.1" customHeight="1" x14ac:dyDescent="0.3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3">
      <c r="B12" s="53">
        <f t="array" ref="B12:H12">GünlerVeHaftalar+DATE(TakvimYılı,10,1)-WEEKDAY(DATE(TakvimYılı,10,1),(HaftaBaşlangıcı="Pazartesi")+1)+29</f>
        <v>44129</v>
      </c>
      <c r="C12" s="53">
        <v>44130</v>
      </c>
      <c r="D12" s="53">
        <v>44131</v>
      </c>
      <c r="E12" s="53">
        <v>44132</v>
      </c>
      <c r="F12" s="53">
        <v>44133</v>
      </c>
      <c r="G12" s="53">
        <v>44134</v>
      </c>
      <c r="H12" s="53">
        <v>44135</v>
      </c>
    </row>
    <row r="13" spans="2:9" s="10" customFormat="1" ht="56.1" customHeight="1" x14ac:dyDescent="0.3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3">
      <c r="B14" s="54">
        <f t="array" ref="B14:C14">GünlerVeHaftalar+DATE(TakvimYılı,10,1)-WEEKDAY(DATE(TakvimYılı,10,1),(HaftaBaşlangıcı="Pazartesi")+1)+36</f>
        <v>44136</v>
      </c>
      <c r="C14" s="54">
        <v>44137</v>
      </c>
      <c r="D14" s="46" t="s">
        <v>0</v>
      </c>
      <c r="E14" s="46"/>
      <c r="F14" s="46"/>
      <c r="G14" s="46"/>
      <c r="H14" s="47"/>
    </row>
    <row r="15" spans="2:9" s="10" customFormat="1" ht="56.1" customHeight="1" x14ac:dyDescent="0.3">
      <c r="B15" s="27"/>
      <c r="C15" s="27"/>
      <c r="D15" s="48"/>
      <c r="E15" s="48"/>
      <c r="F15" s="48"/>
      <c r="G15" s="48"/>
      <c r="H15" s="49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Otomatik olarak belirlenen iş günü" sqref="C3:H3" xr:uid="{00000000-0002-0000-0900-000000000000}"/>
    <dataValidation allowBlank="1" showInputMessage="1" showErrorMessage="1" prompt="Ekim ayı takvimi" sqref="A1" xr:uid="{00000000-0002-0000-0900-000001000000}"/>
    <dataValidation allowBlank="1" showInputMessage="1" showErrorMessage="1" prompt="Bu hücredeki yıl, Ocak çalışma sayfasına girilen yıla dayanarak otomatik olarak güncelleştirilir. Aşağıdaki takvimde, bir önceki ve bir sonraki ayın tarihleri daha açık tonda bir yazı tipiyle belirtilir" sqref="B2:D2" xr:uid="{00000000-0002-0000-0900-000002000000}"/>
    <dataValidation allowBlank="1" showInputMessage="1" showErrorMessage="1" prompt="Bu satırda, bu takvim için belirlenen günler yer alır. Bu hücrede haftanın ilk günü bulunur. Haftanın ilk gününü değiştirmek için, Ocak sayfasındaki L5 hücresinde yeni bir gün seçin." sqref="B3" xr:uid="{00000000-0002-0000-0900-000003000000}"/>
    <dataValidation allowBlank="1" showInputMessage="1" prompt="Aşağıdaki hücreye aylık Notlarınızı girin" sqref="D14:H14" xr:uid="{00000000-0002-0000-0900-000004000000}"/>
    <dataValidation allowBlank="1" showInputMessage="1" prompt="Bu hücreye aylık Notlarınızı girin" sqref="D15:H15" xr:uid="{00000000-0002-0000-0900-000005000000}"/>
    <dataValidation allowBlank="1" showInputMessage="1" showErrorMessage="1" prompt="Bu satır ve 7, 9, 11, 13 ve 15. satırlar, yukarıdaki hücrede belirtilen takvim gününe ilişkin notlarınızı girmeniz içindir." sqref="B5" xr:uid="{00000000-0002-0000-0900-000006000000}"/>
    <dataValidation allowBlank="1" showInputMessage="1" showErrorMessage="1" prompt="Bu satır ve 6, 8, 10, 12 ve 14. satırlar, haftalık takvim günlerini içerir. Bu hücrede 1 sayısı yoksa bu, bir önceki ayın günü olduğunu gösterir. Notlarınızı D15 hücresine girin." sqref="B4" xr:uid="{00000000-0002-0000-09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8.37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5" t="str">
        <f>"Kasım "&amp;TakvimYılı</f>
        <v>Kasım 2020</v>
      </c>
      <c r="C2" s="45"/>
      <c r="D2" s="45"/>
      <c r="E2" s="2"/>
      <c r="F2" s="2"/>
      <c r="G2" s="2"/>
      <c r="H2" s="3"/>
    </row>
    <row r="3" spans="2:9" s="8" customFormat="1" ht="24" customHeight="1" x14ac:dyDescent="0.3">
      <c r="B3" s="14" t="str">
        <f>HaftaBaşlangıcı</f>
        <v>Pazar</v>
      </c>
      <c r="C3" s="15" t="str">
        <f>TEXT(C4,"gggg")</f>
        <v>Pazartesi</v>
      </c>
      <c r="D3" s="15" t="str">
        <f>TEXT(D4,"gggg")</f>
        <v>Salı</v>
      </c>
      <c r="E3" s="15" t="str">
        <f>TEXT(E4,"gggg")</f>
        <v>Çarşamba</v>
      </c>
      <c r="F3" s="15" t="str">
        <f>TEXT(F4,"gggg")</f>
        <v>Perşembe</v>
      </c>
      <c r="G3" s="15" t="str">
        <f>TEXT(G4,"gggg")</f>
        <v>Cuma</v>
      </c>
      <c r="H3" s="16" t="str">
        <f>TEXT(H4,"gggg")</f>
        <v>Cumartesi</v>
      </c>
    </row>
    <row r="4" spans="2:9" s="4" customFormat="1" ht="24" customHeight="1" x14ac:dyDescent="0.3">
      <c r="B4" s="53">
        <f t="array" ref="B4:H4">GünlerVeHaftalar+DATE(TakvimYılı,11,1)-WEEKDAY(DATE(TakvimYılı,11,1),(HaftaBaşlangıcı="Pazartesi")+1)+1</f>
        <v>44136</v>
      </c>
      <c r="C4" s="53">
        <v>44137</v>
      </c>
      <c r="D4" s="53">
        <v>44138</v>
      </c>
      <c r="E4" s="53">
        <v>44139</v>
      </c>
      <c r="F4" s="53">
        <v>44140</v>
      </c>
      <c r="G4" s="53">
        <v>44141</v>
      </c>
      <c r="H4" s="53">
        <v>44142</v>
      </c>
    </row>
    <row r="5" spans="2:9" s="10" customFormat="1" ht="56.1" customHeight="1" x14ac:dyDescent="0.3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3">
      <c r="B6" s="54">
        <f t="array" ref="B6:H6">GünlerVeHaftalar+DATE(TakvimYılı,11,1)-WEEKDAY(DATE(TakvimYılı,11,1),(HaftaBaşlangıcı="Pazartesi")+1)+8</f>
        <v>44143</v>
      </c>
      <c r="C6" s="54">
        <v>44144</v>
      </c>
      <c r="D6" s="54">
        <v>44145</v>
      </c>
      <c r="E6" s="54">
        <v>44146</v>
      </c>
      <c r="F6" s="54">
        <v>44147</v>
      </c>
      <c r="G6" s="54">
        <v>44148</v>
      </c>
      <c r="H6" s="54">
        <v>44149</v>
      </c>
    </row>
    <row r="7" spans="2:9" s="10" customFormat="1" ht="56.1" customHeight="1" x14ac:dyDescent="0.3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3">
      <c r="B8" s="53">
        <f t="array" ref="B8:H8">GünlerVeHaftalar+DATE(TakvimYılı,11,1)-WEEKDAY(DATE(TakvimYılı,11,1),(HaftaBaşlangıcı="Pazartesi")+1)+15</f>
        <v>44150</v>
      </c>
      <c r="C8" s="53">
        <v>44151</v>
      </c>
      <c r="D8" s="53">
        <v>44152</v>
      </c>
      <c r="E8" s="53">
        <v>44153</v>
      </c>
      <c r="F8" s="53">
        <v>44154</v>
      </c>
      <c r="G8" s="53">
        <v>44155</v>
      </c>
      <c r="H8" s="53">
        <v>44156</v>
      </c>
    </row>
    <row r="9" spans="2:9" s="10" customFormat="1" ht="56.1" customHeight="1" x14ac:dyDescent="0.3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3">
      <c r="B10" s="54">
        <f t="array" ref="B10:H10">GünlerVeHaftalar+DATE(TakvimYılı,11,1)-WEEKDAY(DATE(TakvimYılı,11,1),(HaftaBaşlangıcı="Pazartesi")+1)+22</f>
        <v>44157</v>
      </c>
      <c r="C10" s="54">
        <v>44158</v>
      </c>
      <c r="D10" s="54">
        <v>44159</v>
      </c>
      <c r="E10" s="54">
        <v>44160</v>
      </c>
      <c r="F10" s="54">
        <v>44161</v>
      </c>
      <c r="G10" s="54">
        <v>44162</v>
      </c>
      <c r="H10" s="54">
        <v>44163</v>
      </c>
    </row>
    <row r="11" spans="2:9" s="10" customFormat="1" ht="56.1" customHeight="1" x14ac:dyDescent="0.3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3">
      <c r="B12" s="53">
        <f t="array" ref="B12:H12">GünlerVeHaftalar+DATE(TakvimYılı,11,1)-WEEKDAY(DATE(TakvimYılı,11,1),(HaftaBaşlangıcı="Pazartesi")+1)+29</f>
        <v>44164</v>
      </c>
      <c r="C12" s="53">
        <v>44165</v>
      </c>
      <c r="D12" s="53">
        <v>44166</v>
      </c>
      <c r="E12" s="53">
        <v>44167</v>
      </c>
      <c r="F12" s="53">
        <v>44168</v>
      </c>
      <c r="G12" s="53">
        <v>44169</v>
      </c>
      <c r="H12" s="53">
        <v>44170</v>
      </c>
    </row>
    <row r="13" spans="2:9" s="10" customFormat="1" ht="56.1" customHeight="1" x14ac:dyDescent="0.3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3">
      <c r="B14" s="54">
        <f t="array" ref="B14:C14">GünlerVeHaftalar+DATE(TakvimYılı,11,1)-WEEKDAY(DATE(TakvimYılı,11,1),(HaftaBaşlangıcı="Pazartesi")+1)+36</f>
        <v>44171</v>
      </c>
      <c r="C14" s="54">
        <v>44172</v>
      </c>
      <c r="D14" s="46" t="s">
        <v>0</v>
      </c>
      <c r="E14" s="46"/>
      <c r="F14" s="46"/>
      <c r="G14" s="46"/>
      <c r="H14" s="47"/>
    </row>
    <row r="15" spans="2:9" s="10" customFormat="1" ht="56.1" customHeight="1" x14ac:dyDescent="0.3">
      <c r="B15" s="27"/>
      <c r="C15" s="27"/>
      <c r="D15" s="48"/>
      <c r="E15" s="48"/>
      <c r="F15" s="48"/>
      <c r="G15" s="48"/>
      <c r="H15" s="49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disablePrompts="1" count="8">
    <dataValidation allowBlank="1" showInputMessage="1" showErrorMessage="1" prompt="Otomatik olarak belirlenen iş günü" sqref="C3:H3" xr:uid="{00000000-0002-0000-0A00-000000000000}"/>
    <dataValidation allowBlank="1" showInputMessage="1" showErrorMessage="1" prompt="Kasım ayı takvimi" sqref="A1" xr:uid="{00000000-0002-0000-0A00-000001000000}"/>
    <dataValidation allowBlank="1" showInputMessage="1" showErrorMessage="1" prompt="Bu hücredeki yıl, Ocak çalışma sayfasına girilen yıla dayanarak otomatik olarak güncelleştirilir. Aşağıdaki takvimde, bir önceki ve bir sonraki ayın tarihleri daha açık tonda bir yazı tipiyle belirtilir" sqref="B2:D2" xr:uid="{00000000-0002-0000-0A00-000002000000}"/>
    <dataValidation allowBlank="1" showInputMessage="1" showErrorMessage="1" prompt="Bu satır ve 6, 8, 10, 12 ve 14. satırlar, haftalık takvim günlerini içerir. Bu hücrede 1 sayısı yoksa bu, bir önceki ayın günü olduğunu gösterir. Notlarınızı D15 hücresine girin." sqref="B4" xr:uid="{00000000-0002-0000-0A00-000003000000}"/>
    <dataValidation allowBlank="1" showInputMessage="1" showErrorMessage="1" prompt="Bu satır ve 7, 9, 11, 13 ve 15. satırlar, yukarıdaki hücrede belirtilen takvim gününe ilişkin notlarınızı girmeniz içindir." sqref="B5" xr:uid="{00000000-0002-0000-0A00-000004000000}"/>
    <dataValidation allowBlank="1" showInputMessage="1" prompt="Bu hücreye aylık Notlarınızı girin" sqref="D15:H15" xr:uid="{00000000-0002-0000-0A00-000005000000}"/>
    <dataValidation allowBlank="1" showInputMessage="1" prompt="Aşağıdaki hücreye aylık Notlarınızı girin" sqref="D14:H14" xr:uid="{00000000-0002-0000-0A00-000006000000}"/>
    <dataValidation allowBlank="1" showInputMessage="1" showErrorMessage="1" prompt="Bu satırda, bu takvim için belirlenen günler yer alır. Bu hücrede haftanın ilk günü bulunur. Haftanın ilk gününü değiştirmek için, Ocak sayfasındaki L5 hücresinde yeni bir gün seçin." sqref="B3" xr:uid="{00000000-0002-0000-0A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8.37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29" t="str">
        <f>"Aralık "&amp;TakvimYılı</f>
        <v>Aralık 2020</v>
      </c>
      <c r="C2" s="29"/>
      <c r="D2" s="29"/>
      <c r="E2" s="2"/>
      <c r="F2" s="2"/>
      <c r="G2" s="2"/>
      <c r="H2" s="3"/>
    </row>
    <row r="3" spans="2:9" s="8" customFormat="1" ht="24" customHeight="1" x14ac:dyDescent="0.3">
      <c r="B3" s="5" t="str">
        <f>HaftaBaşlangıcı</f>
        <v>Pazar</v>
      </c>
      <c r="C3" s="6" t="str">
        <f>TEXT(C4,"gggg")</f>
        <v>Pazartesi</v>
      </c>
      <c r="D3" s="6" t="str">
        <f>TEXT(D4,"gggg")</f>
        <v>Salı</v>
      </c>
      <c r="E3" s="6" t="str">
        <f>TEXT(E4,"gggg")</f>
        <v>Çarşamba</v>
      </c>
      <c r="F3" s="6" t="str">
        <f>TEXT(F4,"gggg")</f>
        <v>Perşembe</v>
      </c>
      <c r="G3" s="6" t="str">
        <f>TEXT(G4,"gggg")</f>
        <v>Cuma</v>
      </c>
      <c r="H3" s="7" t="str">
        <f>TEXT(H4,"gggg")</f>
        <v>Cumartesi</v>
      </c>
    </row>
    <row r="4" spans="2:9" s="4" customFormat="1" ht="24" customHeight="1" x14ac:dyDescent="0.3">
      <c r="B4" s="50">
        <f t="array" ref="B4:H4">GünlerVeHaftalar+DATE(TakvimYılı,12,1)-WEEKDAY(DATE(TakvimYılı,12,1),(HaftaBaşlangıcı="Pazartesi")+1)+1</f>
        <v>44164</v>
      </c>
      <c r="C4" s="50">
        <v>44165</v>
      </c>
      <c r="D4" s="50">
        <v>44166</v>
      </c>
      <c r="E4" s="50">
        <v>44167</v>
      </c>
      <c r="F4" s="50">
        <v>44168</v>
      </c>
      <c r="G4" s="50">
        <v>44169</v>
      </c>
      <c r="H4" s="51">
        <v>44170</v>
      </c>
    </row>
    <row r="5" spans="2:9" s="10" customFormat="1" ht="56.1" customHeight="1" x14ac:dyDescent="0.3">
      <c r="B5" s="9"/>
      <c r="C5" s="9"/>
      <c r="D5" s="9"/>
      <c r="E5" s="9"/>
      <c r="F5" s="9"/>
      <c r="G5" s="9"/>
      <c r="H5" s="9"/>
    </row>
    <row r="6" spans="2:9" s="4" customFormat="1" ht="24" customHeight="1" x14ac:dyDescent="0.3">
      <c r="B6" s="52">
        <f t="array" ref="B6:H6">GünlerVeHaftalar+DATE(TakvimYılı,12,1)-WEEKDAY(DATE(TakvimYılı,12,1),(HaftaBaşlangıcı="Pazartesi")+1)+8</f>
        <v>44171</v>
      </c>
      <c r="C6" s="52">
        <v>44172</v>
      </c>
      <c r="D6" s="52">
        <v>44173</v>
      </c>
      <c r="E6" s="52">
        <v>44174</v>
      </c>
      <c r="F6" s="52">
        <v>44175</v>
      </c>
      <c r="G6" s="52">
        <v>44176</v>
      </c>
      <c r="H6" s="52">
        <v>44177</v>
      </c>
    </row>
    <row r="7" spans="2:9" s="10" customFormat="1" ht="56.1" customHeight="1" x14ac:dyDescent="0.3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3">
      <c r="B8" s="50">
        <f t="array" ref="B8:H8">GünlerVeHaftalar+DATE(TakvimYılı,12,1)-WEEKDAY(DATE(TakvimYılı,12,1),(HaftaBaşlangıcı="Pazartesi")+1)+15</f>
        <v>44178</v>
      </c>
      <c r="C8" s="50">
        <v>44179</v>
      </c>
      <c r="D8" s="50">
        <v>44180</v>
      </c>
      <c r="E8" s="50">
        <v>44181</v>
      </c>
      <c r="F8" s="50">
        <v>44182</v>
      </c>
      <c r="G8" s="50">
        <v>44183</v>
      </c>
      <c r="H8" s="50">
        <v>44184</v>
      </c>
    </row>
    <row r="9" spans="2:9" s="10" customFormat="1" ht="56.1" customHeight="1" x14ac:dyDescent="0.3">
      <c r="B9" s="9"/>
      <c r="C9" s="9"/>
      <c r="D9" s="9"/>
      <c r="E9" s="9"/>
      <c r="F9" s="9"/>
      <c r="G9" s="9"/>
      <c r="H9" s="9"/>
    </row>
    <row r="10" spans="2:9" s="4" customFormat="1" ht="24" customHeight="1" x14ac:dyDescent="0.3">
      <c r="B10" s="52">
        <f t="array" ref="B10:H10">GünlerVeHaftalar+DATE(TakvimYılı,12,1)-WEEKDAY(DATE(TakvimYılı,12,1),(HaftaBaşlangıcı="Pazartesi")+1)+22</f>
        <v>44185</v>
      </c>
      <c r="C10" s="52">
        <v>44186</v>
      </c>
      <c r="D10" s="52">
        <v>44187</v>
      </c>
      <c r="E10" s="52">
        <v>44188</v>
      </c>
      <c r="F10" s="52">
        <v>44189</v>
      </c>
      <c r="G10" s="52">
        <v>44190</v>
      </c>
      <c r="H10" s="52">
        <v>44191</v>
      </c>
    </row>
    <row r="11" spans="2:9" s="10" customFormat="1" ht="56.1" customHeight="1" x14ac:dyDescent="0.3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3">
      <c r="B12" s="50">
        <f t="array" ref="B12:H12">GünlerVeHaftalar+DATE(TakvimYılı,12,1)-WEEKDAY(DATE(TakvimYılı,12,1),(HaftaBaşlangıcı="Pazartesi")+1)+29</f>
        <v>44192</v>
      </c>
      <c r="C12" s="50">
        <v>44193</v>
      </c>
      <c r="D12" s="50">
        <v>44194</v>
      </c>
      <c r="E12" s="50">
        <v>44195</v>
      </c>
      <c r="F12" s="50">
        <v>44196</v>
      </c>
      <c r="G12" s="50">
        <v>44197</v>
      </c>
      <c r="H12" s="50">
        <v>44198</v>
      </c>
    </row>
    <row r="13" spans="2:9" s="10" customFormat="1" ht="56.1" customHeight="1" x14ac:dyDescent="0.3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3">
      <c r="B14" s="52">
        <f t="array" ref="B14:C14">GünlerVeHaftalar+DATE(TakvimYılı,12,1)-WEEKDAY(DATE(TakvimYılı,12,1),(HaftaBaşlangıcı="Pazartesi")+1)+36</f>
        <v>44199</v>
      </c>
      <c r="C14" s="52">
        <v>44200</v>
      </c>
      <c r="D14" s="30" t="s">
        <v>0</v>
      </c>
      <c r="E14" s="30"/>
      <c r="F14" s="30"/>
      <c r="G14" s="30"/>
      <c r="H14" s="31"/>
    </row>
    <row r="15" spans="2:9" s="10" customFormat="1" ht="56.1" customHeight="1" x14ac:dyDescent="0.3">
      <c r="B15" s="11"/>
      <c r="C15" s="11"/>
      <c r="D15" s="32"/>
      <c r="E15" s="32"/>
      <c r="F15" s="32"/>
      <c r="G15" s="32"/>
      <c r="H15" s="33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Otomatik olarak belirlenen iş günü" sqref="C3:H3" xr:uid="{00000000-0002-0000-0B00-000000000000}"/>
    <dataValidation allowBlank="1" showInputMessage="1" showErrorMessage="1" prompt="Aralık ayı takvimi" sqref="A1" xr:uid="{00000000-0002-0000-0B00-000001000000}"/>
    <dataValidation allowBlank="1" showInputMessage="1" showErrorMessage="1" prompt="Bu hücredeki yıl, Ocak çalışma sayfasına girilen yıla dayanarak otomatik olarak güncelleştirilir. Aşağıdaki takvimde, bir önceki ve bir sonraki ayın tarihleri daha açık tonda bir yazı tipiyle belirtilir" sqref="B2:D2" xr:uid="{00000000-0002-0000-0B00-000002000000}"/>
    <dataValidation allowBlank="1" showInputMessage="1" showErrorMessage="1" prompt="Bu satırda, bu takvim için belirlenen günler yer alır. Bu hücrede haftanın ilk günü bulunur. Haftanın ilk gününü değiştirmek için, Ocak sayfasındaki L5 hücresinde yeni bir gün seçin." sqref="B3" xr:uid="{00000000-0002-0000-0B00-000003000000}"/>
    <dataValidation allowBlank="1" showInputMessage="1" prompt="Aşağıdaki hücreye aylık Notlarınızı girin" sqref="D14:H14" xr:uid="{00000000-0002-0000-0B00-000004000000}"/>
    <dataValidation allowBlank="1" showInputMessage="1" prompt="Bu hücreye aylık Notlarınızı girin" sqref="D15:H15" xr:uid="{00000000-0002-0000-0B00-000005000000}"/>
    <dataValidation allowBlank="1" showInputMessage="1" showErrorMessage="1" prompt="Bu satır ve 7, 9, 11, 13 ve 15. satırlar, yukarıdaki hücrede belirtilen takvim gününe ilişkin notlarınızı girmeniz içindir." sqref="B5" xr:uid="{00000000-0002-0000-0B00-000006000000}"/>
    <dataValidation allowBlank="1" showInputMessage="1" showErrorMessage="1" prompt="Bu satır ve 6, 8, 10, 12 ve 14. satırlar, haftalık takvim günlerini içerir. Bu hücrede 1 sayısı yoksa bu, bir önceki ayın günü olduğunu gösterir. Notlarınızı D15 hücresine girin." sqref="B4" xr:uid="{00000000-0002-0000-0B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8.37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29" t="str">
        <f>"Şubat "&amp;TakvimYılı</f>
        <v>Şubat 2020</v>
      </c>
      <c r="C2" s="29"/>
      <c r="D2" s="29"/>
      <c r="E2" s="2"/>
      <c r="F2" s="2"/>
      <c r="G2" s="2"/>
      <c r="H2" s="3"/>
    </row>
    <row r="3" spans="2:9" s="8" customFormat="1" ht="24" customHeight="1" x14ac:dyDescent="0.3">
      <c r="B3" s="5" t="str">
        <f>HaftaBaşlangıcı</f>
        <v>Pazar</v>
      </c>
      <c r="C3" s="6" t="str">
        <f>TEXT(C4,"gggg")</f>
        <v>Pazartesi</v>
      </c>
      <c r="D3" s="6" t="str">
        <f>TEXT(D4,"gggg")</f>
        <v>Salı</v>
      </c>
      <c r="E3" s="6" t="str">
        <f>TEXT(E4,"gggg")</f>
        <v>Çarşamba</v>
      </c>
      <c r="F3" s="6" t="str">
        <f>TEXT(F4,"gggg")</f>
        <v>Perşembe</v>
      </c>
      <c r="G3" s="6" t="str">
        <f>TEXT(G4,"gggg")</f>
        <v>Cuma</v>
      </c>
      <c r="H3" s="7" t="str">
        <f>TEXT(H4,"gggg")</f>
        <v>Cumartesi</v>
      </c>
    </row>
    <row r="4" spans="2:9" s="4" customFormat="1" ht="24" customHeight="1" x14ac:dyDescent="0.3">
      <c r="B4" s="50">
        <f t="array" ref="B4:H4">GünlerVeHaftalar+DATE(TakvimYılı,2,1)-WEEKDAY(DATE(TakvimYılı,2,1),(HaftaBaşlangıcı="Pazartesi")+1)+1</f>
        <v>43856</v>
      </c>
      <c r="C4" s="50">
        <v>43857</v>
      </c>
      <c r="D4" s="50">
        <v>43858</v>
      </c>
      <c r="E4" s="50">
        <v>43859</v>
      </c>
      <c r="F4" s="50">
        <v>43860</v>
      </c>
      <c r="G4" s="50">
        <v>43861</v>
      </c>
      <c r="H4" s="51">
        <v>43862</v>
      </c>
    </row>
    <row r="5" spans="2:9" s="10" customFormat="1" ht="56.1" customHeight="1" x14ac:dyDescent="0.3">
      <c r="B5" s="9"/>
      <c r="C5" s="9"/>
      <c r="D5" s="9"/>
      <c r="E5" s="9"/>
      <c r="F5" s="9"/>
      <c r="G5" s="9"/>
      <c r="H5" s="9"/>
    </row>
    <row r="6" spans="2:9" s="4" customFormat="1" ht="24" customHeight="1" x14ac:dyDescent="0.3">
      <c r="B6" s="52">
        <f t="array" ref="B6:H6">GünlerVeHaftalar+DATE(TakvimYılı,2,1)-WEEKDAY(DATE(TakvimYılı,2,1),(HaftaBaşlangıcı="Pazartesi")+1)+8</f>
        <v>43863</v>
      </c>
      <c r="C6" s="52">
        <v>43864</v>
      </c>
      <c r="D6" s="52">
        <v>43865</v>
      </c>
      <c r="E6" s="52">
        <v>43866</v>
      </c>
      <c r="F6" s="52">
        <v>43867</v>
      </c>
      <c r="G6" s="52">
        <v>43868</v>
      </c>
      <c r="H6" s="52">
        <v>43869</v>
      </c>
    </row>
    <row r="7" spans="2:9" s="10" customFormat="1" ht="56.1" customHeight="1" x14ac:dyDescent="0.3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3">
      <c r="B8" s="50">
        <f t="array" ref="B8:H8">GünlerVeHaftalar+DATE(TakvimYılı,2,1)-WEEKDAY(DATE(TakvimYılı,2,1),(HaftaBaşlangıcı="Pazartesi")+1)+15</f>
        <v>43870</v>
      </c>
      <c r="C8" s="50">
        <v>43871</v>
      </c>
      <c r="D8" s="50">
        <v>43872</v>
      </c>
      <c r="E8" s="50">
        <v>43873</v>
      </c>
      <c r="F8" s="50">
        <v>43874</v>
      </c>
      <c r="G8" s="50">
        <v>43875</v>
      </c>
      <c r="H8" s="50">
        <v>43876</v>
      </c>
    </row>
    <row r="9" spans="2:9" s="10" customFormat="1" ht="56.1" customHeight="1" x14ac:dyDescent="0.3">
      <c r="B9" s="9"/>
      <c r="C9" s="9"/>
      <c r="D9" s="9"/>
      <c r="E9" s="9"/>
      <c r="F9" s="9"/>
      <c r="G9" s="9"/>
      <c r="H9" s="9"/>
    </row>
    <row r="10" spans="2:9" s="4" customFormat="1" ht="24" customHeight="1" x14ac:dyDescent="0.3">
      <c r="B10" s="52">
        <f t="array" ref="B10:H10">GünlerVeHaftalar+DATE(TakvimYılı,2,1)-WEEKDAY(DATE(TakvimYılı,2,1),(HaftaBaşlangıcı="Pazartesi")+1)+22</f>
        <v>43877</v>
      </c>
      <c r="C10" s="52">
        <v>43878</v>
      </c>
      <c r="D10" s="52">
        <v>43879</v>
      </c>
      <c r="E10" s="52">
        <v>43880</v>
      </c>
      <c r="F10" s="52">
        <v>43881</v>
      </c>
      <c r="G10" s="52">
        <v>43882</v>
      </c>
      <c r="H10" s="52">
        <v>43883</v>
      </c>
    </row>
    <row r="11" spans="2:9" s="10" customFormat="1" ht="56.1" customHeight="1" x14ac:dyDescent="0.3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3">
      <c r="B12" s="50">
        <f t="array" ref="B12:H12">GünlerVeHaftalar+DATE(TakvimYılı,2,1)-WEEKDAY(DATE(TakvimYılı,2,1),(HaftaBaşlangıcı="Pazartesi")+1)+29</f>
        <v>43884</v>
      </c>
      <c r="C12" s="50">
        <v>43885</v>
      </c>
      <c r="D12" s="50">
        <v>43886</v>
      </c>
      <c r="E12" s="50">
        <v>43887</v>
      </c>
      <c r="F12" s="50">
        <v>43888</v>
      </c>
      <c r="G12" s="50">
        <v>43889</v>
      </c>
      <c r="H12" s="50">
        <v>43890</v>
      </c>
    </row>
    <row r="13" spans="2:9" s="10" customFormat="1" ht="56.1" customHeight="1" x14ac:dyDescent="0.3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3">
      <c r="B14" s="52">
        <f t="array" ref="B14:C14">GünlerVeHaftalar+DATE(TakvimYılı,2,1)-WEEKDAY(DATE(TakvimYılı,2,1),(HaftaBaşlangıcı="Pazartesi")+1)+36</f>
        <v>43891</v>
      </c>
      <c r="C14" s="52">
        <v>43892</v>
      </c>
      <c r="D14" s="30" t="s">
        <v>0</v>
      </c>
      <c r="E14" s="30"/>
      <c r="F14" s="30"/>
      <c r="G14" s="30"/>
      <c r="H14" s="31"/>
    </row>
    <row r="15" spans="2:9" s="10" customFormat="1" ht="56.1" customHeight="1" x14ac:dyDescent="0.3">
      <c r="B15" s="11"/>
      <c r="C15" s="11"/>
      <c r="D15" s="32"/>
      <c r="E15" s="32"/>
      <c r="F15" s="32"/>
      <c r="G15" s="32"/>
      <c r="H15" s="33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Otomatik olarak belirlenen iş günü" sqref="C3:H3" xr:uid="{00000000-0002-0000-0100-000000000000}"/>
    <dataValidation allowBlank="1" showInputMessage="1" showErrorMessage="1" prompt="Bu hücredeki yıl, Ocak çalışma sayfasına girilen yıla dayanarak otomatik olarak güncelleştirilir. Aşağıdaki takvimde, bir önceki ve bir sonraki ayın tarihleri daha açık tonda bir yazı tipiyle belirtilir" sqref="B2:D2" xr:uid="{00000000-0002-0000-0100-000001000000}"/>
    <dataValidation allowBlank="1" showInputMessage="1" showErrorMessage="1" prompt="Bu satırda, bu takvim için belirlenen günler yer alır. Bu hücrede haftanın ilk günü bulunur. Haftanın ilk gününü değiştirmek için, Ocak sayfasındaki L5 hücresinde yeni bir gün seçin." sqref="B3" xr:uid="{00000000-0002-0000-0100-000002000000}"/>
    <dataValidation allowBlank="1" showInputMessage="1" showErrorMessage="1" prompt="Şubat ayı takvimi" sqref="A1" xr:uid="{00000000-0002-0000-0100-000003000000}"/>
    <dataValidation allowBlank="1" showInputMessage="1" prompt="Aşağıdaki hücreye aylık Notlarınızı girin" sqref="D14:H14" xr:uid="{00000000-0002-0000-0100-000004000000}"/>
    <dataValidation allowBlank="1" showInputMessage="1" prompt="Bu hücreye aylık Notlarınızı girin" sqref="D15:H15" xr:uid="{00000000-0002-0000-0100-000005000000}"/>
    <dataValidation allowBlank="1" showInputMessage="1" showErrorMessage="1" prompt="Bu satır ve 7, 9, 11, 13 ve 15. satırlar, yukarıdaki hücrede belirtilen takvim gününe ilişkin notlarınızı girmeniz içindir." sqref="B5" xr:uid="{00000000-0002-0000-0100-000006000000}"/>
    <dataValidation allowBlank="1" showInputMessage="1" showErrorMessage="1" prompt="Bu satır ve 6, 8, 10, 12 ve 14. satırlar, haftalık takvim günlerini içerir. Bu hücrede 1 sayısı yoksa bu, bir önceki ayın günü olduğunu gösterir. Notlarınızı D15 hücresine girin." sqref="B4" xr:uid="{00000000-0002-0000-01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8.37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35" t="str">
        <f>"Mart "&amp;TakvimYılı</f>
        <v>Mart 2020</v>
      </c>
      <c r="C2" s="35"/>
      <c r="D2" s="35"/>
      <c r="E2" s="2"/>
      <c r="F2" s="2"/>
      <c r="G2" s="2"/>
      <c r="H2" s="3"/>
    </row>
    <row r="3" spans="2:9" s="8" customFormat="1" ht="24" customHeight="1" x14ac:dyDescent="0.3">
      <c r="B3" s="17" t="str">
        <f>HaftaBaşlangıcı</f>
        <v>Pazar</v>
      </c>
      <c r="C3" s="18" t="str">
        <f>TEXT(C4,"gggg")</f>
        <v>Pazartesi</v>
      </c>
      <c r="D3" s="18" t="str">
        <f>TEXT(D4,"gggg")</f>
        <v>Salı</v>
      </c>
      <c r="E3" s="18" t="str">
        <f>TEXT(E4,"gggg")</f>
        <v>Çarşamba</v>
      </c>
      <c r="F3" s="18" t="str">
        <f>TEXT(F4,"gggg")</f>
        <v>Perşembe</v>
      </c>
      <c r="G3" s="18" t="str">
        <f>TEXT(G4,"gggg")</f>
        <v>Cuma</v>
      </c>
      <c r="H3" s="19" t="str">
        <f>TEXT(H4,"gggg")</f>
        <v>Cumartesi</v>
      </c>
    </row>
    <row r="4" spans="2:9" s="4" customFormat="1" ht="24" customHeight="1" x14ac:dyDescent="0.3">
      <c r="B4" s="57">
        <f t="array" ref="B4:H4">GünlerVeHaftalar+DATE(TakvimYılı,3,1)-WEEKDAY(DATE(TakvimYılı,3,1),(HaftaBaşlangıcı="Pazartesi")+1)+1</f>
        <v>43891</v>
      </c>
      <c r="C4" s="57">
        <v>43892</v>
      </c>
      <c r="D4" s="57">
        <v>43893</v>
      </c>
      <c r="E4" s="57">
        <v>43894</v>
      </c>
      <c r="F4" s="57">
        <v>43895</v>
      </c>
      <c r="G4" s="57">
        <v>43896</v>
      </c>
      <c r="H4" s="57">
        <v>43897</v>
      </c>
    </row>
    <row r="5" spans="2:9" s="10" customFormat="1" ht="56.1" customHeight="1" x14ac:dyDescent="0.3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3">
      <c r="B6" s="58">
        <f t="array" ref="B6:H6">GünlerVeHaftalar+DATE(TakvimYılı,3,1)-WEEKDAY(DATE(TakvimYılı,3,1),(HaftaBaşlangıcı="Pazartesi")+1)+8</f>
        <v>43898</v>
      </c>
      <c r="C6" s="58">
        <v>43899</v>
      </c>
      <c r="D6" s="58">
        <v>43900</v>
      </c>
      <c r="E6" s="58">
        <v>43901</v>
      </c>
      <c r="F6" s="58">
        <v>43902</v>
      </c>
      <c r="G6" s="58">
        <v>43903</v>
      </c>
      <c r="H6" s="58">
        <v>43904</v>
      </c>
    </row>
    <row r="7" spans="2:9" s="10" customFormat="1" ht="56.1" customHeight="1" x14ac:dyDescent="0.3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3">
      <c r="B8" s="57">
        <f t="array" ref="B8:H8">GünlerVeHaftalar+DATE(TakvimYılı,3,1)-WEEKDAY(DATE(TakvimYılı,3,1),(HaftaBaşlangıcı="Pazartesi")+1)+15</f>
        <v>43905</v>
      </c>
      <c r="C8" s="57">
        <v>43906</v>
      </c>
      <c r="D8" s="57">
        <v>43907</v>
      </c>
      <c r="E8" s="57">
        <v>43908</v>
      </c>
      <c r="F8" s="57">
        <v>43909</v>
      </c>
      <c r="G8" s="57">
        <v>43910</v>
      </c>
      <c r="H8" s="57">
        <v>43911</v>
      </c>
    </row>
    <row r="9" spans="2:9" s="10" customFormat="1" ht="56.1" customHeight="1" x14ac:dyDescent="0.3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3">
      <c r="B10" s="58">
        <f t="array" ref="B10:H10">GünlerVeHaftalar+DATE(TakvimYılı,3,1)-WEEKDAY(DATE(TakvimYılı,3,1),(HaftaBaşlangıcı="Pazartesi")+1)+22</f>
        <v>43912</v>
      </c>
      <c r="C10" s="58">
        <v>43913</v>
      </c>
      <c r="D10" s="58">
        <v>43914</v>
      </c>
      <c r="E10" s="58">
        <v>43915</v>
      </c>
      <c r="F10" s="58">
        <v>43916</v>
      </c>
      <c r="G10" s="58">
        <v>43917</v>
      </c>
      <c r="H10" s="58">
        <v>43918</v>
      </c>
    </row>
    <row r="11" spans="2:9" s="10" customFormat="1" ht="56.1" customHeight="1" x14ac:dyDescent="0.3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3">
      <c r="B12" s="57">
        <f t="array" ref="B12:H12">GünlerVeHaftalar+DATE(TakvimYılı,3,1)-WEEKDAY(DATE(TakvimYılı,3,1),(HaftaBaşlangıcı="Pazartesi")+1)+29</f>
        <v>43919</v>
      </c>
      <c r="C12" s="57">
        <v>43920</v>
      </c>
      <c r="D12" s="57">
        <v>43921</v>
      </c>
      <c r="E12" s="57">
        <v>43922</v>
      </c>
      <c r="F12" s="57">
        <v>43923</v>
      </c>
      <c r="G12" s="57">
        <v>43924</v>
      </c>
      <c r="H12" s="57">
        <v>43925</v>
      </c>
    </row>
    <row r="13" spans="2:9" s="10" customFormat="1" ht="56.1" customHeight="1" x14ac:dyDescent="0.3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3">
      <c r="B14" s="58">
        <f t="array" ref="B14:C14">GünlerVeHaftalar+DATE(TakvimYılı,3,1)-WEEKDAY(DATE(TakvimYılı,3,1),(HaftaBaşlangıcı="Pazartesi")+1)+36</f>
        <v>43926</v>
      </c>
      <c r="C14" s="58">
        <v>43927</v>
      </c>
      <c r="D14" s="36" t="s">
        <v>0</v>
      </c>
      <c r="E14" s="36"/>
      <c r="F14" s="36"/>
      <c r="G14" s="36"/>
      <c r="H14" s="37"/>
    </row>
    <row r="15" spans="2:9" s="10" customFormat="1" ht="56.1" customHeight="1" x14ac:dyDescent="0.3">
      <c r="B15" s="20"/>
      <c r="C15" s="20"/>
      <c r="D15" s="38"/>
      <c r="E15" s="38"/>
      <c r="F15" s="38"/>
      <c r="G15" s="38"/>
      <c r="H15" s="39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disablePrompts="1" count="8">
    <dataValidation allowBlank="1" showInputMessage="1" showErrorMessage="1" prompt="Mart ayı takvimi" sqref="A1" xr:uid="{00000000-0002-0000-0200-000000000000}"/>
    <dataValidation allowBlank="1" showInputMessage="1" showErrorMessage="1" prompt="Bu hücredeki yıl, Ocak çalışma sayfasına girilen yıla dayanarak otomatik olarak güncelleştirilir. Aşağıdaki takvimde, bir önceki ve bir sonraki ayın tarihleri daha açık tonda bir yazı tipiyle belirtilir" sqref="B2:D2" xr:uid="{00000000-0002-0000-0200-000001000000}"/>
    <dataValidation allowBlank="1" showInputMessage="1" showErrorMessage="1" prompt="Otomatik olarak belirlenen iş günü" sqref="C3:H3" xr:uid="{00000000-0002-0000-0200-000002000000}"/>
    <dataValidation allowBlank="1" showInputMessage="1" showErrorMessage="1" prompt="Bu satır ve 6, 8, 10, 12 ve 14. satırlar, haftalık takvim günlerini içerir. Bu hücrede 1 sayısı yoksa bu, bir önceki ayın günü olduğunu gösterir. Notlarınızı D15 hücresine girin." sqref="B4" xr:uid="{00000000-0002-0000-0200-000003000000}"/>
    <dataValidation allowBlank="1" showInputMessage="1" showErrorMessage="1" prompt="Bu satır ve 7, 9, 11, 13 ve 15. satırlar, yukarıdaki hücrede belirtilen takvim gününe ilişkin notlarınızı girmeniz içindir." sqref="B5" xr:uid="{00000000-0002-0000-0200-000004000000}"/>
    <dataValidation allowBlank="1" showInputMessage="1" prompt="Bu hücreye aylık Notlarınızı girin" sqref="D15:H15" xr:uid="{00000000-0002-0000-0200-000005000000}"/>
    <dataValidation allowBlank="1" showInputMessage="1" prompt="Aşağıdaki hücreye aylık Notlarınızı girin" sqref="D14:H14" xr:uid="{00000000-0002-0000-0200-000006000000}"/>
    <dataValidation allowBlank="1" showInputMessage="1" showErrorMessage="1" prompt="Bu satırda, bu takvim için belirlenen günler yer alır. Bu hücrede haftanın ilk günü bulunur. Haftanın ilk gününü değiştirmek için, Ocak sayfasındaki L5 hücresinde yeni bir gün seçin." sqref="B3" xr:uid="{00000000-0002-0000-02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8.37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35" t="str">
        <f>"Nisan "&amp;TakvimYılı</f>
        <v>Nisan 2020</v>
      </c>
      <c r="C2" s="35"/>
      <c r="D2" s="35"/>
      <c r="E2" s="2"/>
      <c r="F2" s="2"/>
      <c r="G2" s="2"/>
      <c r="H2" s="3"/>
    </row>
    <row r="3" spans="2:9" s="8" customFormat="1" ht="24" customHeight="1" x14ac:dyDescent="0.3">
      <c r="B3" s="17" t="str">
        <f>HaftaBaşlangıcı</f>
        <v>Pazar</v>
      </c>
      <c r="C3" s="18" t="str">
        <f>TEXT(C4,"gggg")</f>
        <v>Pazartesi</v>
      </c>
      <c r="D3" s="18" t="str">
        <f>TEXT(D4,"gggg")</f>
        <v>Salı</v>
      </c>
      <c r="E3" s="18" t="str">
        <f>TEXT(E4,"gggg")</f>
        <v>Çarşamba</v>
      </c>
      <c r="F3" s="18" t="str">
        <f>TEXT(F4,"gggg")</f>
        <v>Perşembe</v>
      </c>
      <c r="G3" s="18" t="str">
        <f>TEXT(G4,"gggg")</f>
        <v>Cuma</v>
      </c>
      <c r="H3" s="19" t="str">
        <f>TEXT(H4,"gggg")</f>
        <v>Cumartesi</v>
      </c>
    </row>
    <row r="4" spans="2:9" s="4" customFormat="1" ht="24" customHeight="1" x14ac:dyDescent="0.3">
      <c r="B4" s="57">
        <f t="array" ref="B4:H4">GünlerVeHaftalar+DATE(TakvimYılı,4,1)-WEEKDAY(DATE(TakvimYılı,4,1),(HaftaBaşlangıcı="Pazartesi")+1)+1</f>
        <v>43919</v>
      </c>
      <c r="C4" s="57">
        <v>43920</v>
      </c>
      <c r="D4" s="57">
        <v>43921</v>
      </c>
      <c r="E4" s="57">
        <v>43922</v>
      </c>
      <c r="F4" s="57">
        <v>43923</v>
      </c>
      <c r="G4" s="57">
        <v>43924</v>
      </c>
      <c r="H4" s="57">
        <v>43925</v>
      </c>
    </row>
    <row r="5" spans="2:9" s="10" customFormat="1" ht="56.1" customHeight="1" x14ac:dyDescent="0.3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3">
      <c r="B6" s="58">
        <f t="array" ref="B6:H6">GünlerVeHaftalar+DATE(TakvimYılı,4,1)-WEEKDAY(DATE(TakvimYılı,4,1),(HaftaBaşlangıcı="Pazartesi")+1)+8</f>
        <v>43926</v>
      </c>
      <c r="C6" s="58">
        <v>43927</v>
      </c>
      <c r="D6" s="58">
        <v>43928</v>
      </c>
      <c r="E6" s="58">
        <v>43929</v>
      </c>
      <c r="F6" s="58">
        <v>43930</v>
      </c>
      <c r="G6" s="58">
        <v>43931</v>
      </c>
      <c r="H6" s="58">
        <v>43932</v>
      </c>
    </row>
    <row r="7" spans="2:9" s="10" customFormat="1" ht="56.1" customHeight="1" x14ac:dyDescent="0.3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3">
      <c r="B8" s="57">
        <f t="array" ref="B8:H8">GünlerVeHaftalar+DATE(TakvimYılı,4,1)-WEEKDAY(DATE(TakvimYılı,4,1),(HaftaBaşlangıcı="Pazartesi")+1)+15</f>
        <v>43933</v>
      </c>
      <c r="C8" s="57">
        <v>43934</v>
      </c>
      <c r="D8" s="57">
        <v>43935</v>
      </c>
      <c r="E8" s="57">
        <v>43936</v>
      </c>
      <c r="F8" s="57">
        <v>43937</v>
      </c>
      <c r="G8" s="57">
        <v>43938</v>
      </c>
      <c r="H8" s="57">
        <v>43939</v>
      </c>
    </row>
    <row r="9" spans="2:9" s="10" customFormat="1" ht="56.1" customHeight="1" x14ac:dyDescent="0.3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3">
      <c r="B10" s="58">
        <f t="array" ref="B10:H10">GünlerVeHaftalar+DATE(TakvimYılı,4,1)-WEEKDAY(DATE(TakvimYılı,4,1),(HaftaBaşlangıcı="Pazartesi")+1)+22</f>
        <v>43940</v>
      </c>
      <c r="C10" s="58">
        <v>43941</v>
      </c>
      <c r="D10" s="58">
        <v>43942</v>
      </c>
      <c r="E10" s="58">
        <v>43943</v>
      </c>
      <c r="F10" s="58">
        <v>43944</v>
      </c>
      <c r="G10" s="58">
        <v>43945</v>
      </c>
      <c r="H10" s="58">
        <v>43946</v>
      </c>
    </row>
    <row r="11" spans="2:9" s="10" customFormat="1" ht="56.1" customHeight="1" x14ac:dyDescent="0.3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3">
      <c r="B12" s="57">
        <f t="array" ref="B12:H12">GünlerVeHaftalar+DATE(TakvimYılı,4,1)-WEEKDAY(DATE(TakvimYılı,4,1),(HaftaBaşlangıcı="Pazartesi")+1)+29</f>
        <v>43947</v>
      </c>
      <c r="C12" s="57">
        <v>43948</v>
      </c>
      <c r="D12" s="57">
        <v>43949</v>
      </c>
      <c r="E12" s="57">
        <v>43950</v>
      </c>
      <c r="F12" s="57">
        <v>43951</v>
      </c>
      <c r="G12" s="57">
        <v>43952</v>
      </c>
      <c r="H12" s="57">
        <v>43953</v>
      </c>
    </row>
    <row r="13" spans="2:9" s="10" customFormat="1" ht="56.1" customHeight="1" x14ac:dyDescent="0.3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3">
      <c r="B14" s="58">
        <f t="array" ref="B14:C14">GünlerVeHaftalar+DATE(TakvimYılı,4,1)-WEEKDAY(DATE(TakvimYılı,4,1),(HaftaBaşlangıcı="Pazartesi")+1)+36</f>
        <v>43954</v>
      </c>
      <c r="C14" s="58">
        <v>43955</v>
      </c>
      <c r="D14" s="36" t="s">
        <v>0</v>
      </c>
      <c r="E14" s="36"/>
      <c r="F14" s="36"/>
      <c r="G14" s="36"/>
      <c r="H14" s="37"/>
    </row>
    <row r="15" spans="2:9" s="10" customFormat="1" ht="56.1" customHeight="1" x14ac:dyDescent="0.3">
      <c r="B15" s="20"/>
      <c r="C15" s="20"/>
      <c r="D15" s="38"/>
      <c r="E15" s="38"/>
      <c r="F15" s="38"/>
      <c r="G15" s="38"/>
      <c r="H15" s="39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disablePrompts="1" count="8">
    <dataValidation allowBlank="1" showInputMessage="1" showErrorMessage="1" prompt="Otomatik olarak belirlenen iş günü" sqref="C3:H3" xr:uid="{00000000-0002-0000-0300-000000000000}"/>
    <dataValidation allowBlank="1" showInputMessage="1" showErrorMessage="1" prompt="Bu hücredeki yıl, Ocak çalışma sayfasına girilen yıla dayanarak otomatik olarak güncelleştirilir. Aşağıdaki takvimde, bir önceki ve bir sonraki ayın tarihleri daha açık tonda bir yazı tipiyle belirtilir" sqref="B2:D2" xr:uid="{00000000-0002-0000-0300-000001000000}"/>
    <dataValidation allowBlank="1" showInputMessage="1" showErrorMessage="1" prompt="Nisan ayı takvimi" sqref="A1" xr:uid="{00000000-0002-0000-0300-000002000000}"/>
    <dataValidation allowBlank="1" showInputMessage="1" showErrorMessage="1" prompt="Bu satırda, bu takvim için belirlenen günler yer alır. Bu hücrede haftanın ilk günü bulunur. Haftanın ilk gününü değiştirmek için, Ocak sayfasındaki L5 hücresinde yeni bir gün seçin." sqref="B3" xr:uid="{00000000-0002-0000-0300-000003000000}"/>
    <dataValidation allowBlank="1" showInputMessage="1" prompt="Aşağıdaki hücreye aylık Notlarınızı girin" sqref="D14:H14" xr:uid="{00000000-0002-0000-0300-000004000000}"/>
    <dataValidation allowBlank="1" showInputMessage="1" prompt="Bu hücreye aylık Notlarınızı girin" sqref="D15:H15" xr:uid="{00000000-0002-0000-0300-000005000000}"/>
    <dataValidation allowBlank="1" showInputMessage="1" showErrorMessage="1" prompt="Bu satır ve 7, 9, 11, 13 ve 15. satırlar, yukarıdaki hücrede belirtilen takvim gününe ilişkin notlarınızı girmeniz içindir." sqref="B5" xr:uid="{00000000-0002-0000-0300-000006000000}"/>
    <dataValidation allowBlank="1" showInputMessage="1" showErrorMessage="1" prompt="Bu satır ve 6, 8, 10, 12 ve 14. satırlar, haftalık takvim günlerini içerir. Bu hücrede 1 sayısı yoksa bu, bir önceki ayın günü olduğunu gösterir. Notlarınızı D15 hücresine girin." sqref="B4" xr:uid="{00000000-0002-0000-03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8.37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35" t="str">
        <f>"Mayıs "&amp;TakvimYılı</f>
        <v>Mayıs 2020</v>
      </c>
      <c r="C2" s="35"/>
      <c r="D2" s="35"/>
      <c r="E2" s="2"/>
      <c r="F2" s="2"/>
      <c r="G2" s="2"/>
      <c r="H2" s="3"/>
    </row>
    <row r="3" spans="2:9" s="8" customFormat="1" ht="24" customHeight="1" x14ac:dyDescent="0.3">
      <c r="B3" s="17" t="str">
        <f>HaftaBaşlangıcı</f>
        <v>Pazar</v>
      </c>
      <c r="C3" s="18" t="str">
        <f>TEXT(C4,"gggg")</f>
        <v>Pazartesi</v>
      </c>
      <c r="D3" s="18" t="str">
        <f>TEXT(D4,"gggg")</f>
        <v>Salı</v>
      </c>
      <c r="E3" s="18" t="str">
        <f>TEXT(E4,"gggg")</f>
        <v>Çarşamba</v>
      </c>
      <c r="F3" s="18" t="str">
        <f>TEXT(F4,"gggg")</f>
        <v>Perşembe</v>
      </c>
      <c r="G3" s="18" t="str">
        <f>TEXT(G4,"gggg")</f>
        <v>Cuma</v>
      </c>
      <c r="H3" s="19" t="str">
        <f>TEXT(H4,"gggg")</f>
        <v>Cumartesi</v>
      </c>
    </row>
    <row r="4" spans="2:9" s="4" customFormat="1" ht="24" customHeight="1" x14ac:dyDescent="0.3">
      <c r="B4" s="57">
        <f t="array" ref="B4:H4">GünlerVeHaftalar+DATE(TakvimYılı,5,1)-WEEKDAY(DATE(TakvimYılı,5,1),(HaftaBaşlangıcı="Pazartesi")+1)+1</f>
        <v>43947</v>
      </c>
      <c r="C4" s="57">
        <v>43948</v>
      </c>
      <c r="D4" s="57">
        <v>43949</v>
      </c>
      <c r="E4" s="57">
        <v>43950</v>
      </c>
      <c r="F4" s="57">
        <v>43951</v>
      </c>
      <c r="G4" s="57">
        <v>43952</v>
      </c>
      <c r="H4" s="57">
        <v>43953</v>
      </c>
    </row>
    <row r="5" spans="2:9" s="10" customFormat="1" ht="56.1" customHeight="1" x14ac:dyDescent="0.3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3">
      <c r="B6" s="58">
        <f t="array" ref="B6:H6">GünlerVeHaftalar+DATE(TakvimYılı,5,1)-WEEKDAY(DATE(TakvimYılı,5,1),(HaftaBaşlangıcı="Pazartesi")+1)+8</f>
        <v>43954</v>
      </c>
      <c r="C6" s="58">
        <v>43955</v>
      </c>
      <c r="D6" s="58">
        <v>43956</v>
      </c>
      <c r="E6" s="58">
        <v>43957</v>
      </c>
      <c r="F6" s="58">
        <v>43958</v>
      </c>
      <c r="G6" s="58">
        <v>43959</v>
      </c>
      <c r="H6" s="58">
        <v>43960</v>
      </c>
    </row>
    <row r="7" spans="2:9" s="10" customFormat="1" ht="56.1" customHeight="1" x14ac:dyDescent="0.3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3">
      <c r="B8" s="57">
        <f t="array" ref="B8:H8">GünlerVeHaftalar+DATE(TakvimYılı,5,1)-WEEKDAY(DATE(TakvimYılı,5,1),(HaftaBaşlangıcı="Pazartesi")+1)+15</f>
        <v>43961</v>
      </c>
      <c r="C8" s="57">
        <v>43962</v>
      </c>
      <c r="D8" s="57">
        <v>43963</v>
      </c>
      <c r="E8" s="57">
        <v>43964</v>
      </c>
      <c r="F8" s="57">
        <v>43965</v>
      </c>
      <c r="G8" s="57">
        <v>43966</v>
      </c>
      <c r="H8" s="57">
        <v>43967</v>
      </c>
    </row>
    <row r="9" spans="2:9" s="10" customFormat="1" ht="56.1" customHeight="1" x14ac:dyDescent="0.3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3">
      <c r="B10" s="58">
        <f t="array" ref="B10:H10">GünlerVeHaftalar+DATE(TakvimYılı,5,1)-WEEKDAY(DATE(TakvimYılı,5,1),(HaftaBaşlangıcı="Pazartesi")+1)+22</f>
        <v>43968</v>
      </c>
      <c r="C10" s="58">
        <v>43969</v>
      </c>
      <c r="D10" s="58">
        <v>43970</v>
      </c>
      <c r="E10" s="58">
        <v>43971</v>
      </c>
      <c r="F10" s="58">
        <v>43972</v>
      </c>
      <c r="G10" s="58">
        <v>43973</v>
      </c>
      <c r="H10" s="58">
        <v>43974</v>
      </c>
    </row>
    <row r="11" spans="2:9" s="10" customFormat="1" ht="56.1" customHeight="1" x14ac:dyDescent="0.3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3">
      <c r="B12" s="57">
        <f t="array" ref="B12:H12">GünlerVeHaftalar+DATE(TakvimYılı,5,1)-WEEKDAY(DATE(TakvimYılı,5,1),(HaftaBaşlangıcı="Pazartesi")+1)+29</f>
        <v>43975</v>
      </c>
      <c r="C12" s="57">
        <v>43976</v>
      </c>
      <c r="D12" s="57">
        <v>43977</v>
      </c>
      <c r="E12" s="57">
        <v>43978</v>
      </c>
      <c r="F12" s="57">
        <v>43979</v>
      </c>
      <c r="G12" s="57">
        <v>43980</v>
      </c>
      <c r="H12" s="57">
        <v>43981</v>
      </c>
    </row>
    <row r="13" spans="2:9" s="10" customFormat="1" ht="56.1" customHeight="1" x14ac:dyDescent="0.3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3">
      <c r="B14" s="58">
        <f t="array" ref="B14:C14">GünlerVeHaftalar+DATE(TakvimYılı,5,1)-WEEKDAY(DATE(TakvimYılı,5,1),(HaftaBaşlangıcı="Pazartesi")+1)+36</f>
        <v>43982</v>
      </c>
      <c r="C14" s="58">
        <v>43983</v>
      </c>
      <c r="D14" s="36" t="s">
        <v>0</v>
      </c>
      <c r="E14" s="36"/>
      <c r="F14" s="36"/>
      <c r="G14" s="36"/>
      <c r="H14" s="37"/>
    </row>
    <row r="15" spans="2:9" s="10" customFormat="1" ht="56.1" customHeight="1" x14ac:dyDescent="0.3">
      <c r="B15" s="20"/>
      <c r="C15" s="20"/>
      <c r="D15" s="38"/>
      <c r="E15" s="38"/>
      <c r="F15" s="38"/>
      <c r="G15" s="38"/>
      <c r="H15" s="39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disablePrompts="1" count="8">
    <dataValidation allowBlank="1" showInputMessage="1" showErrorMessage="1" prompt="Otomatik olarak belirlenen iş günü" sqref="C3:H3" xr:uid="{00000000-0002-0000-0400-000000000000}"/>
    <dataValidation allowBlank="1" showInputMessage="1" showErrorMessage="1" prompt="Bu hücredeki yıl, Ocak çalışma sayfasına girilen yıla dayanarak otomatik olarak güncelleştirilir. Aşağıdaki takvimde, bir önceki ve bir sonraki ayın tarihleri daha açık tonda bir yazı tipiyle belirtilir" sqref="B2:D2" xr:uid="{00000000-0002-0000-0400-000001000000}"/>
    <dataValidation allowBlank="1" showInputMessage="1" showErrorMessage="1" prompt="Mayıs ayı takvimi" sqref="A1" xr:uid="{00000000-0002-0000-0400-000002000000}"/>
    <dataValidation allowBlank="1" showInputMessage="1" showErrorMessage="1" prompt="Bu satır ve 6, 8, 10, 12 ve 14. satırlar, haftalık takvim günlerini içerir. Bu hücrede 1 sayısı yoksa bu, bir önceki ayın günü olduğunu gösterir. Notlarınızı D15 hücresine girin." sqref="B4" xr:uid="{00000000-0002-0000-0400-000003000000}"/>
    <dataValidation allowBlank="1" showInputMessage="1" showErrorMessage="1" prompt="Bu satır ve 7, 9, 11, 13 ve 15. satırlar, yukarıdaki hücrede belirtilen takvim gününe ilişkin notlarınızı girmeniz içindir." sqref="B5" xr:uid="{00000000-0002-0000-0400-000004000000}"/>
    <dataValidation allowBlank="1" showInputMessage="1" prompt="Bu hücreye aylık Notlarınızı girin" sqref="D15:H15" xr:uid="{00000000-0002-0000-0400-000005000000}"/>
    <dataValidation allowBlank="1" showInputMessage="1" prompt="Aşağıdaki hücreye aylık Notlarınızı girin" sqref="D14:H14" xr:uid="{00000000-0002-0000-0400-000006000000}"/>
    <dataValidation allowBlank="1" showInputMessage="1" showErrorMessage="1" prompt="Bu satırda, bu takvim için belirlenen günler yer alır. Bu hücrede haftanın ilk günü bulunur. Haftanın ilk gününü değiştirmek için, Ocak sayfasındaki L5 hücresinde yeni bir gün seçin." sqref="B3" xr:uid="{00000000-0002-0000-04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8.37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0" t="str">
        <f>"Haziran "&amp;TakvimYılı</f>
        <v>Haziran 2020</v>
      </c>
      <c r="C2" s="40"/>
      <c r="D2" s="40"/>
      <c r="E2" s="2"/>
      <c r="F2" s="2"/>
      <c r="G2" s="2"/>
      <c r="H2" s="3"/>
    </row>
    <row r="3" spans="2:9" s="8" customFormat="1" ht="24" customHeight="1" x14ac:dyDescent="0.3">
      <c r="B3" s="22" t="str">
        <f>HaftaBaşlangıcı</f>
        <v>Pazar</v>
      </c>
      <c r="C3" s="23" t="str">
        <f>TEXT(C4,"gggg")</f>
        <v>Pazartesi</v>
      </c>
      <c r="D3" s="23" t="str">
        <f>TEXT(D4,"gggg")</f>
        <v>Salı</v>
      </c>
      <c r="E3" s="23" t="str">
        <f>TEXT(E4,"gggg")</f>
        <v>Çarşamba</v>
      </c>
      <c r="F3" s="23" t="str">
        <f>TEXT(F4,"gggg")</f>
        <v>Perşembe</v>
      </c>
      <c r="G3" s="23" t="str">
        <f>TEXT(G4,"gggg")</f>
        <v>Cuma</v>
      </c>
      <c r="H3" s="24" t="str">
        <f>TEXT(H4,"gggg")</f>
        <v>Cumartesi</v>
      </c>
    </row>
    <row r="4" spans="2:9" s="4" customFormat="1" ht="24" customHeight="1" x14ac:dyDescent="0.3">
      <c r="B4" s="55">
        <f t="array" ref="B4:H4">GünlerVeHaftalar+DATE(TakvimYılı,6,1)-WEEKDAY(DATE(TakvimYılı,6,1),(HaftaBaşlangıcı="Pazartesi")+1)+1</f>
        <v>43982</v>
      </c>
      <c r="C4" s="55">
        <v>43983</v>
      </c>
      <c r="D4" s="55">
        <v>43984</v>
      </c>
      <c r="E4" s="55">
        <v>43985</v>
      </c>
      <c r="F4" s="55">
        <v>43986</v>
      </c>
      <c r="G4" s="55">
        <v>43987</v>
      </c>
      <c r="H4" s="55">
        <v>43988</v>
      </c>
    </row>
    <row r="5" spans="2:9" s="10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56">
        <f t="array" ref="B6:H6">GünlerVeHaftalar+DATE(TakvimYılı,6,1)-WEEKDAY(DATE(TakvimYılı,6,1),(HaftaBaşlangıcı="Pazartesi")+1)+8</f>
        <v>43989</v>
      </c>
      <c r="C6" s="56">
        <v>43990</v>
      </c>
      <c r="D6" s="56">
        <v>43991</v>
      </c>
      <c r="E6" s="56">
        <v>43992</v>
      </c>
      <c r="F6" s="56">
        <v>43993</v>
      </c>
      <c r="G6" s="56">
        <v>43994</v>
      </c>
      <c r="H6" s="56">
        <v>43995</v>
      </c>
    </row>
    <row r="7" spans="2:9" s="10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55">
        <f t="array" ref="B8:H8">GünlerVeHaftalar+DATE(TakvimYılı,6,1)-WEEKDAY(DATE(TakvimYılı,6,1),(HaftaBaşlangıcı="Pazartesi")+1)+15</f>
        <v>43996</v>
      </c>
      <c r="C8" s="55">
        <v>43997</v>
      </c>
      <c r="D8" s="55">
        <v>43998</v>
      </c>
      <c r="E8" s="55">
        <v>43999</v>
      </c>
      <c r="F8" s="55">
        <v>44000</v>
      </c>
      <c r="G8" s="55">
        <v>44001</v>
      </c>
      <c r="H8" s="55">
        <v>44002</v>
      </c>
    </row>
    <row r="9" spans="2:9" s="10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56">
        <f t="array" ref="B10:H10">GünlerVeHaftalar+DATE(TakvimYılı,6,1)-WEEKDAY(DATE(TakvimYılı,6,1),(HaftaBaşlangıcı="Pazartesi")+1)+22</f>
        <v>44003</v>
      </c>
      <c r="C10" s="56">
        <v>44004</v>
      </c>
      <c r="D10" s="56">
        <v>44005</v>
      </c>
      <c r="E10" s="56">
        <v>44006</v>
      </c>
      <c r="F10" s="56">
        <v>44007</v>
      </c>
      <c r="G10" s="56">
        <v>44008</v>
      </c>
      <c r="H10" s="56">
        <v>44009</v>
      </c>
    </row>
    <row r="11" spans="2:9" s="10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55">
        <f t="array" ref="B12:H12">GünlerVeHaftalar+DATE(TakvimYılı,6,1)-WEEKDAY(DATE(TakvimYılı,6,1),(HaftaBaşlangıcı="Pazartesi")+1)+29</f>
        <v>44010</v>
      </c>
      <c r="C12" s="55">
        <v>44011</v>
      </c>
      <c r="D12" s="55">
        <v>44012</v>
      </c>
      <c r="E12" s="55">
        <v>44013</v>
      </c>
      <c r="F12" s="55">
        <v>44014</v>
      </c>
      <c r="G12" s="55">
        <v>44015</v>
      </c>
      <c r="H12" s="55">
        <v>44016</v>
      </c>
    </row>
    <row r="13" spans="2:9" s="10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56">
        <f t="array" ref="B14:C14">GünlerVeHaftalar+DATE(TakvimYılı,6,1)-WEEKDAY(DATE(TakvimYılı,6,1),(HaftaBaşlangıcı="Pazartesi")+1)+36</f>
        <v>44017</v>
      </c>
      <c r="C14" s="56">
        <v>44018</v>
      </c>
      <c r="D14" s="41" t="s">
        <v>0</v>
      </c>
      <c r="E14" s="41"/>
      <c r="F14" s="41"/>
      <c r="G14" s="41"/>
      <c r="H14" s="42"/>
    </row>
    <row r="15" spans="2:9" s="10" customFormat="1" ht="56.1" customHeight="1" x14ac:dyDescent="0.3">
      <c r="B15" s="25"/>
      <c r="C15" s="25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Otomatik olarak belirlenen iş günü" sqref="C3:H3" xr:uid="{00000000-0002-0000-0500-000000000000}"/>
    <dataValidation allowBlank="1" showInputMessage="1" showErrorMessage="1" prompt="Haziran ayı takvimi" sqref="A1" xr:uid="{00000000-0002-0000-0500-000001000000}"/>
    <dataValidation allowBlank="1" showInputMessage="1" showErrorMessage="1" prompt="Bu hücredeki yıl, Ocak çalışma sayfasına girilen yıla dayanarak otomatik olarak güncelleştirilir. Aşağıdaki takvimde, bir önceki ve bir sonraki ayın tarihleri daha açık tonda bir yazı tipiyle belirtilir" sqref="B2:D2" xr:uid="{00000000-0002-0000-0500-000002000000}"/>
    <dataValidation allowBlank="1" showInputMessage="1" showErrorMessage="1" prompt="Bu satırda, bu takvim için belirlenen günler yer alır. Bu hücrede haftanın ilk günü bulunur. Haftanın ilk gününü değiştirmek için, Ocak sayfasındaki L5 hücresinde yeni bir gün seçin." sqref="B3" xr:uid="{00000000-0002-0000-0500-000003000000}"/>
    <dataValidation allowBlank="1" showInputMessage="1" prompt="Aşağıdaki hücreye aylık Notlarınızı girin" sqref="D14:H14" xr:uid="{00000000-0002-0000-0500-000004000000}"/>
    <dataValidation allowBlank="1" showInputMessage="1" prompt="Bu hücreye aylık Notlarınızı girin" sqref="D15:H15" xr:uid="{00000000-0002-0000-0500-000005000000}"/>
    <dataValidation allowBlank="1" showInputMessage="1" showErrorMessage="1" prompt="Bu satır ve 7, 9, 11, 13 ve 15. satırlar, yukarıdaki hücrede belirtilen takvim gününe ilişkin notlarınızı girmeniz içindir." sqref="B5" xr:uid="{00000000-0002-0000-0500-000006000000}"/>
    <dataValidation allowBlank="1" showInputMessage="1" showErrorMessage="1" prompt="Bu satır ve 6, 8, 10, 12 ve 14. satırlar, haftalık takvim günlerini içerir. Bu hücrede 1 sayısı yoksa bu, bir önceki ayın günü olduğunu gösterir. Notlarınızı D15 hücresine girin." sqref="B4" xr:uid="{00000000-0002-0000-05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8.37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0" t="str">
        <f>"Temmuz "&amp;TakvimYılı</f>
        <v>Temmuz 2020</v>
      </c>
      <c r="C2" s="40"/>
      <c r="D2" s="40"/>
      <c r="E2" s="2"/>
      <c r="F2" s="2"/>
      <c r="G2" s="2"/>
      <c r="H2" s="3"/>
    </row>
    <row r="3" spans="2:9" s="8" customFormat="1" ht="24" customHeight="1" x14ac:dyDescent="0.3">
      <c r="B3" s="22" t="str">
        <f>HaftaBaşlangıcı</f>
        <v>Pazar</v>
      </c>
      <c r="C3" s="23" t="str">
        <f>TEXT(C4,"gggg")</f>
        <v>Pazartesi</v>
      </c>
      <c r="D3" s="23" t="str">
        <f>TEXT(D4,"gggg")</f>
        <v>Salı</v>
      </c>
      <c r="E3" s="23" t="str">
        <f>TEXT(E4,"gggg")</f>
        <v>Çarşamba</v>
      </c>
      <c r="F3" s="23" t="str">
        <f>TEXT(F4,"gggg")</f>
        <v>Perşembe</v>
      </c>
      <c r="G3" s="23" t="str">
        <f>TEXT(G4,"gggg")</f>
        <v>Cuma</v>
      </c>
      <c r="H3" s="24" t="str">
        <f>TEXT(H4,"gggg")</f>
        <v>Cumartesi</v>
      </c>
    </row>
    <row r="4" spans="2:9" s="4" customFormat="1" ht="24" customHeight="1" x14ac:dyDescent="0.3">
      <c r="B4" s="55">
        <f t="array" ref="B4:H4">GünlerVeHaftalar+DATE(TakvimYılı,7,1)-WEEKDAY(DATE(TakvimYılı,7,1),(HaftaBaşlangıcı="Pazartesi")+1)+1</f>
        <v>44010</v>
      </c>
      <c r="C4" s="55">
        <v>44011</v>
      </c>
      <c r="D4" s="55">
        <v>44012</v>
      </c>
      <c r="E4" s="55">
        <v>44013</v>
      </c>
      <c r="F4" s="55">
        <v>44014</v>
      </c>
      <c r="G4" s="55">
        <v>44015</v>
      </c>
      <c r="H4" s="55">
        <v>44016</v>
      </c>
    </row>
    <row r="5" spans="2:9" s="10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56">
        <f t="array" ref="B6:H6">GünlerVeHaftalar+DATE(TakvimYılı,7,1)-WEEKDAY(DATE(TakvimYılı,7,1),(HaftaBaşlangıcı="Pazartesi")+1)+8</f>
        <v>44017</v>
      </c>
      <c r="C6" s="56">
        <v>44018</v>
      </c>
      <c r="D6" s="56">
        <v>44019</v>
      </c>
      <c r="E6" s="56">
        <v>44020</v>
      </c>
      <c r="F6" s="56">
        <v>44021</v>
      </c>
      <c r="G6" s="56">
        <v>44022</v>
      </c>
      <c r="H6" s="56">
        <v>44023</v>
      </c>
    </row>
    <row r="7" spans="2:9" s="10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55">
        <f t="array" ref="B8:H8">GünlerVeHaftalar+DATE(TakvimYılı,7,1)-WEEKDAY(DATE(TakvimYılı,7,1),(HaftaBaşlangıcı="Pazartesi")+1)+15</f>
        <v>44024</v>
      </c>
      <c r="C8" s="55">
        <v>44025</v>
      </c>
      <c r="D8" s="55">
        <v>44026</v>
      </c>
      <c r="E8" s="55">
        <v>44027</v>
      </c>
      <c r="F8" s="55">
        <v>44028</v>
      </c>
      <c r="G8" s="55">
        <v>44029</v>
      </c>
      <c r="H8" s="55">
        <v>44030</v>
      </c>
    </row>
    <row r="9" spans="2:9" s="10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56">
        <f t="array" ref="B10:H10">GünlerVeHaftalar+DATE(TakvimYılı,7,1)-WEEKDAY(DATE(TakvimYılı,7,1),(HaftaBaşlangıcı="Pazartesi")+1)+22</f>
        <v>44031</v>
      </c>
      <c r="C10" s="56">
        <v>44032</v>
      </c>
      <c r="D10" s="56">
        <v>44033</v>
      </c>
      <c r="E10" s="56">
        <v>44034</v>
      </c>
      <c r="F10" s="56">
        <v>44035</v>
      </c>
      <c r="G10" s="56">
        <v>44036</v>
      </c>
      <c r="H10" s="56">
        <v>44037</v>
      </c>
    </row>
    <row r="11" spans="2:9" s="10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55">
        <f t="array" ref="B12:H12">GünlerVeHaftalar+DATE(TakvimYılı,7,1)-WEEKDAY(DATE(TakvimYılı,7,1),(HaftaBaşlangıcı="Pazartesi")+1)+29</f>
        <v>44038</v>
      </c>
      <c r="C12" s="55">
        <v>44039</v>
      </c>
      <c r="D12" s="55">
        <v>44040</v>
      </c>
      <c r="E12" s="55">
        <v>44041</v>
      </c>
      <c r="F12" s="55">
        <v>44042</v>
      </c>
      <c r="G12" s="55">
        <v>44043</v>
      </c>
      <c r="H12" s="55">
        <v>44044</v>
      </c>
    </row>
    <row r="13" spans="2:9" s="10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56">
        <f t="array" ref="B14:C14">GünlerVeHaftalar+DATE(TakvimYılı,7,1)-WEEKDAY(DATE(TakvimYılı,7,1),(HaftaBaşlangıcı="Pazartesi")+1)+36</f>
        <v>44045</v>
      </c>
      <c r="C14" s="56">
        <v>44046</v>
      </c>
      <c r="D14" s="41" t="s">
        <v>0</v>
      </c>
      <c r="E14" s="41"/>
      <c r="F14" s="41"/>
      <c r="G14" s="41"/>
      <c r="H14" s="42"/>
    </row>
    <row r="15" spans="2:9" s="10" customFormat="1" ht="56.1" customHeight="1" x14ac:dyDescent="0.3">
      <c r="B15" s="25"/>
      <c r="C15" s="25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Otomatik olarak belirlenen iş günü" sqref="C3:H3" xr:uid="{00000000-0002-0000-0600-000000000000}"/>
    <dataValidation allowBlank="1" showInputMessage="1" showErrorMessage="1" prompt="Temmuz ayı takvimi" sqref="A1" xr:uid="{00000000-0002-0000-0600-000001000000}"/>
    <dataValidation allowBlank="1" showInputMessage="1" showErrorMessage="1" prompt="Bu hücredeki yıl, Ocak çalışma sayfasına girilen yıla dayanarak otomatik olarak güncelleştirilir. Aşağıdaki takvimde, bir önceki ve bir sonraki ayın tarihleri daha açık tonda bir yazı tipiyle belirtilir" sqref="B2:D2" xr:uid="{00000000-0002-0000-0600-000002000000}"/>
    <dataValidation allowBlank="1" showInputMessage="1" showErrorMessage="1" prompt="Bu satır ve 6, 8, 10, 12 ve 14. satırlar, haftalık takvim günlerini içerir. Bu hücrede 1 sayısı yoksa bu, bir önceki ayın günü olduğunu gösterir. Notlarınızı D15 hücresine girin." sqref="B4" xr:uid="{00000000-0002-0000-0600-000003000000}"/>
    <dataValidation allowBlank="1" showInputMessage="1" showErrorMessage="1" prompt="Bu satır ve 7, 9, 11, 13 ve 15. satırlar, yukarıdaki hücrede belirtilen takvim gününe ilişkin notlarınızı girmeniz içindir." sqref="B5" xr:uid="{00000000-0002-0000-0600-000004000000}"/>
    <dataValidation allowBlank="1" showInputMessage="1" prompt="Bu hücreye aylık Notlarınızı girin" sqref="D15:H15" xr:uid="{00000000-0002-0000-0600-000005000000}"/>
    <dataValidation allowBlank="1" showInputMessage="1" prompt="Aşağıdaki hücreye aylık Notlarınızı girin" sqref="D14:H14" xr:uid="{00000000-0002-0000-0600-000006000000}"/>
    <dataValidation allowBlank="1" showInputMessage="1" showErrorMessage="1" prompt="Bu satırda, bu takvim için belirlenen günler yer alır. Bu hücrede haftanın ilk günü bulunur. Haftanın ilk gününü değiştirmek için, Ocak sayfasındaki L5 hücresinde yeni bir gün seçin." sqref="B3" xr:uid="{00000000-0002-0000-06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8.37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0" t="str">
        <f>"Ağustos "&amp;TakvimYılı</f>
        <v>Ağustos 2020</v>
      </c>
      <c r="C2" s="40"/>
      <c r="D2" s="40"/>
      <c r="E2" s="2"/>
      <c r="F2" s="2"/>
      <c r="G2" s="2"/>
      <c r="H2" s="3"/>
    </row>
    <row r="3" spans="2:9" s="8" customFormat="1" ht="24" customHeight="1" x14ac:dyDescent="0.3">
      <c r="B3" s="22" t="str">
        <f>HaftaBaşlangıcı</f>
        <v>Pazar</v>
      </c>
      <c r="C3" s="23" t="str">
        <f>TEXT(C4,"gggg")</f>
        <v>Pazartesi</v>
      </c>
      <c r="D3" s="23" t="str">
        <f>TEXT(D4,"gggg")</f>
        <v>Salı</v>
      </c>
      <c r="E3" s="23" t="str">
        <f>TEXT(E4,"gggg")</f>
        <v>Çarşamba</v>
      </c>
      <c r="F3" s="23" t="str">
        <f>TEXT(F4,"gggg")</f>
        <v>Perşembe</v>
      </c>
      <c r="G3" s="23" t="str">
        <f>TEXT(G4,"gggg")</f>
        <v>Cuma</v>
      </c>
      <c r="H3" s="24" t="str">
        <f>TEXT(H4,"gggg")</f>
        <v>Cumartesi</v>
      </c>
    </row>
    <row r="4" spans="2:9" s="4" customFormat="1" ht="24" customHeight="1" x14ac:dyDescent="0.3">
      <c r="B4" s="55">
        <f t="array" ref="B4:H4">GünlerVeHaftalar+DATE(TakvimYılı,8,1)-WEEKDAY(DATE(TakvimYılı,8,1),(HaftaBaşlangıcı="Pazartesi")+1)+1</f>
        <v>44038</v>
      </c>
      <c r="C4" s="55">
        <v>44039</v>
      </c>
      <c r="D4" s="55">
        <v>44040</v>
      </c>
      <c r="E4" s="55">
        <v>44041</v>
      </c>
      <c r="F4" s="55">
        <v>44042</v>
      </c>
      <c r="G4" s="55">
        <v>44043</v>
      </c>
      <c r="H4" s="55">
        <v>44044</v>
      </c>
    </row>
    <row r="5" spans="2:9" s="10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56">
        <f t="array" ref="B6:H6">GünlerVeHaftalar+DATE(TakvimYılı,8,1)-WEEKDAY(DATE(TakvimYılı,8,1),(HaftaBaşlangıcı="Pazartesi")+1)+8</f>
        <v>44045</v>
      </c>
      <c r="C6" s="56">
        <v>44046</v>
      </c>
      <c r="D6" s="56">
        <v>44047</v>
      </c>
      <c r="E6" s="56">
        <v>44048</v>
      </c>
      <c r="F6" s="56">
        <v>44049</v>
      </c>
      <c r="G6" s="56">
        <v>44050</v>
      </c>
      <c r="H6" s="56">
        <v>44051</v>
      </c>
    </row>
    <row r="7" spans="2:9" s="10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55">
        <f t="array" ref="B8:H8">GünlerVeHaftalar+DATE(TakvimYılı,8,1)-WEEKDAY(DATE(TakvimYılı,8,1),(HaftaBaşlangıcı="Pazartesi")+1)+15</f>
        <v>44052</v>
      </c>
      <c r="C8" s="55">
        <v>44053</v>
      </c>
      <c r="D8" s="55">
        <v>44054</v>
      </c>
      <c r="E8" s="55">
        <v>44055</v>
      </c>
      <c r="F8" s="55">
        <v>44056</v>
      </c>
      <c r="G8" s="55">
        <v>44057</v>
      </c>
      <c r="H8" s="55">
        <v>44058</v>
      </c>
    </row>
    <row r="9" spans="2:9" s="10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56">
        <f t="array" ref="B10:H10">GünlerVeHaftalar+DATE(TakvimYılı,8,1)-WEEKDAY(DATE(TakvimYılı,8,1),(HaftaBaşlangıcı="Pazartesi")+1)+22</f>
        <v>44059</v>
      </c>
      <c r="C10" s="56">
        <v>44060</v>
      </c>
      <c r="D10" s="56">
        <v>44061</v>
      </c>
      <c r="E10" s="56">
        <v>44062</v>
      </c>
      <c r="F10" s="56">
        <v>44063</v>
      </c>
      <c r="G10" s="56">
        <v>44064</v>
      </c>
      <c r="H10" s="56">
        <v>44065</v>
      </c>
    </row>
    <row r="11" spans="2:9" s="10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55">
        <f t="array" ref="B12:H12">GünlerVeHaftalar+DATE(TakvimYılı,8,1)-WEEKDAY(DATE(TakvimYılı,8,1),(HaftaBaşlangıcı="Pazartesi")+1)+29</f>
        <v>44066</v>
      </c>
      <c r="C12" s="55">
        <v>44067</v>
      </c>
      <c r="D12" s="55">
        <v>44068</v>
      </c>
      <c r="E12" s="55">
        <v>44069</v>
      </c>
      <c r="F12" s="55">
        <v>44070</v>
      </c>
      <c r="G12" s="55">
        <v>44071</v>
      </c>
      <c r="H12" s="55">
        <v>44072</v>
      </c>
    </row>
    <row r="13" spans="2:9" s="10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56">
        <f t="array" ref="B14:C14">GünlerVeHaftalar+DATE(TakvimYılı,8,1)-WEEKDAY(DATE(TakvimYılı,8,1),(HaftaBaşlangıcı="Pazartesi")+1)+36</f>
        <v>44073</v>
      </c>
      <c r="C14" s="56">
        <v>44074</v>
      </c>
      <c r="D14" s="41" t="s">
        <v>0</v>
      </c>
      <c r="E14" s="41"/>
      <c r="F14" s="41"/>
      <c r="G14" s="41"/>
      <c r="H14" s="42"/>
    </row>
    <row r="15" spans="2:9" s="10" customFormat="1" ht="56.1" customHeight="1" x14ac:dyDescent="0.3">
      <c r="B15" s="25"/>
      <c r="C15" s="25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disablePrompts="1" count="8">
    <dataValidation allowBlank="1" showInputMessage="1" showErrorMessage="1" prompt="Otomatik olarak belirlenen iş günü" sqref="C3:H3" xr:uid="{00000000-0002-0000-0700-000000000000}"/>
    <dataValidation allowBlank="1" showInputMessage="1" showErrorMessage="1" prompt="Bu hücredeki yıl, Ocak çalışma sayfasına girilen yıla dayanarak otomatik olarak güncelleştirilir. Aşağıdaki takvimde, bir önceki ve bir sonraki ayın tarihleri daha açık tonda bir yazı tipiyle belirtilir" sqref="B2:D2" xr:uid="{00000000-0002-0000-0700-000001000000}"/>
    <dataValidation allowBlank="1" showInputMessage="1" showErrorMessage="1" prompt="Ağustos ayı takvimi" sqref="A1" xr:uid="{00000000-0002-0000-0700-000002000000}"/>
    <dataValidation allowBlank="1" showInputMessage="1" showErrorMessage="1" prompt="Bu satırda, bu takvim için belirlenen günler yer alır. Bu hücrede haftanın ilk günü bulunur. Haftanın ilk gününü değiştirmek için, Ocak sayfasındaki L5 hücresinde yeni bir gün seçin." sqref="B3" xr:uid="{00000000-0002-0000-0700-000003000000}"/>
    <dataValidation allowBlank="1" showInputMessage="1" prompt="Aşağıdaki hücreye aylık Notlarınızı girin" sqref="D14:H14" xr:uid="{00000000-0002-0000-0700-000004000000}"/>
    <dataValidation allowBlank="1" showInputMessage="1" prompt="Bu hücreye aylık Notlarınızı girin" sqref="D15:H15" xr:uid="{00000000-0002-0000-0700-000005000000}"/>
    <dataValidation allowBlank="1" showInputMessage="1" showErrorMessage="1" prompt="Bu satır ve 7, 9, 11, 13 ve 15. satırlar, yukarıdaki hücrede belirtilen takvim gününe ilişkin notlarınızı girmeniz içindir." sqref="B5" xr:uid="{00000000-0002-0000-0700-000006000000}"/>
    <dataValidation allowBlank="1" showInputMessage="1" showErrorMessage="1" prompt="Bu satır ve 6, 8, 10, 12 ve 14. satırlar, haftalık takvim günlerini içerir. Bu hücrede 1 sayısı yoksa bu, bir önceki ayın günü olduğunu gösterir. Notlarınızı D15 hücresine girin." sqref="B4" xr:uid="{00000000-0002-0000-07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8.37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5" t="str">
        <f>"Eylül "&amp;TakvimYılı</f>
        <v>Eylül 2020</v>
      </c>
      <c r="C2" s="45"/>
      <c r="D2" s="45"/>
      <c r="E2" s="2"/>
      <c r="F2" s="2"/>
      <c r="G2" s="2"/>
      <c r="H2" s="3"/>
    </row>
    <row r="3" spans="2:9" s="8" customFormat="1" ht="24" customHeight="1" x14ac:dyDescent="0.3">
      <c r="B3" s="14" t="str">
        <f>HaftaBaşlangıcı</f>
        <v>Pazar</v>
      </c>
      <c r="C3" s="15" t="str">
        <f>TEXT(C4,"gggg")</f>
        <v>Pazartesi</v>
      </c>
      <c r="D3" s="15" t="str">
        <f>TEXT(D4,"gggg")</f>
        <v>Salı</v>
      </c>
      <c r="E3" s="15" t="str">
        <f>TEXT(E4,"gggg")</f>
        <v>Çarşamba</v>
      </c>
      <c r="F3" s="15" t="str">
        <f>TEXT(F4,"gggg")</f>
        <v>Perşembe</v>
      </c>
      <c r="G3" s="15" t="str">
        <f>TEXT(G4,"gggg")</f>
        <v>Cuma</v>
      </c>
      <c r="H3" s="16" t="str">
        <f>TEXT(H4,"gggg")</f>
        <v>Cumartesi</v>
      </c>
    </row>
    <row r="4" spans="2:9" s="4" customFormat="1" ht="24" customHeight="1" x14ac:dyDescent="0.3">
      <c r="B4" s="53">
        <f t="array" ref="B4:H4">GünlerVeHaftalar+DATE(TakvimYılı,9,1)-WEEKDAY(DATE(TakvimYılı,9,1),(HaftaBaşlangıcı="Pazartesi")+1)+1</f>
        <v>44073</v>
      </c>
      <c r="C4" s="53">
        <v>44074</v>
      </c>
      <c r="D4" s="53">
        <v>44075</v>
      </c>
      <c r="E4" s="53">
        <v>44076</v>
      </c>
      <c r="F4" s="53">
        <v>44077</v>
      </c>
      <c r="G4" s="53">
        <v>44078</v>
      </c>
      <c r="H4" s="53">
        <v>44079</v>
      </c>
    </row>
    <row r="5" spans="2:9" s="10" customFormat="1" ht="56.1" customHeight="1" x14ac:dyDescent="0.3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3">
      <c r="B6" s="54">
        <f t="array" ref="B6:H6">GünlerVeHaftalar+DATE(TakvimYılı,9,1)-WEEKDAY(DATE(TakvimYılı,9,1),(HaftaBaşlangıcı="Pazartesi")+1)+8</f>
        <v>44080</v>
      </c>
      <c r="C6" s="54">
        <v>44081</v>
      </c>
      <c r="D6" s="54">
        <v>44082</v>
      </c>
      <c r="E6" s="54">
        <v>44083</v>
      </c>
      <c r="F6" s="54">
        <v>44084</v>
      </c>
      <c r="G6" s="54">
        <v>44085</v>
      </c>
      <c r="H6" s="54">
        <v>44086</v>
      </c>
    </row>
    <row r="7" spans="2:9" s="10" customFormat="1" ht="56.1" customHeight="1" x14ac:dyDescent="0.3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3">
      <c r="B8" s="53">
        <f t="array" ref="B8:H8">GünlerVeHaftalar+DATE(TakvimYılı,9,1)-WEEKDAY(DATE(TakvimYılı,9,1),(HaftaBaşlangıcı="Pazartesi")+1)+15</f>
        <v>44087</v>
      </c>
      <c r="C8" s="53">
        <v>44088</v>
      </c>
      <c r="D8" s="53">
        <v>44089</v>
      </c>
      <c r="E8" s="53">
        <v>44090</v>
      </c>
      <c r="F8" s="53">
        <v>44091</v>
      </c>
      <c r="G8" s="53">
        <v>44092</v>
      </c>
      <c r="H8" s="53">
        <v>44093</v>
      </c>
    </row>
    <row r="9" spans="2:9" s="10" customFormat="1" ht="56.1" customHeight="1" x14ac:dyDescent="0.3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3">
      <c r="B10" s="54">
        <f t="array" ref="B10:H10">GünlerVeHaftalar+DATE(TakvimYılı,9,1)-WEEKDAY(DATE(TakvimYılı,9,1),(HaftaBaşlangıcı="Pazartesi")+1)+22</f>
        <v>44094</v>
      </c>
      <c r="C10" s="54">
        <v>44095</v>
      </c>
      <c r="D10" s="54">
        <v>44096</v>
      </c>
      <c r="E10" s="54">
        <v>44097</v>
      </c>
      <c r="F10" s="54">
        <v>44098</v>
      </c>
      <c r="G10" s="54">
        <v>44099</v>
      </c>
      <c r="H10" s="54">
        <v>44100</v>
      </c>
    </row>
    <row r="11" spans="2:9" s="10" customFormat="1" ht="56.1" customHeight="1" x14ac:dyDescent="0.3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3">
      <c r="B12" s="53">
        <f t="array" ref="B12:H12">GünlerVeHaftalar+DATE(TakvimYılı,9,1)-WEEKDAY(DATE(TakvimYılı,9,1),(HaftaBaşlangıcı="Pazartesi")+1)+29</f>
        <v>44101</v>
      </c>
      <c r="C12" s="53">
        <v>44102</v>
      </c>
      <c r="D12" s="53">
        <v>44103</v>
      </c>
      <c r="E12" s="53">
        <v>44104</v>
      </c>
      <c r="F12" s="53">
        <v>44105</v>
      </c>
      <c r="G12" s="53">
        <v>44106</v>
      </c>
      <c r="H12" s="53">
        <v>44107</v>
      </c>
    </row>
    <row r="13" spans="2:9" s="10" customFormat="1" ht="56.1" customHeight="1" x14ac:dyDescent="0.3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3">
      <c r="B14" s="54">
        <f t="array" ref="B14:C14">GünlerVeHaftalar+DATE(TakvimYılı,9,1)-WEEKDAY(DATE(TakvimYılı,9,1),(HaftaBaşlangıcı="Pazartesi")+1)+36</f>
        <v>44108</v>
      </c>
      <c r="C14" s="54">
        <v>44109</v>
      </c>
      <c r="D14" s="46" t="s">
        <v>0</v>
      </c>
      <c r="E14" s="46"/>
      <c r="F14" s="46"/>
      <c r="G14" s="46"/>
      <c r="H14" s="47"/>
    </row>
    <row r="15" spans="2:9" s="10" customFormat="1" ht="56.1" customHeight="1" x14ac:dyDescent="0.3">
      <c r="B15" s="27"/>
      <c r="C15" s="27"/>
      <c r="D15" s="48"/>
      <c r="E15" s="48"/>
      <c r="F15" s="48"/>
      <c r="G15" s="48"/>
      <c r="H15" s="49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Otomatik olarak belirlenen iş günü" sqref="C3:H3" xr:uid="{00000000-0002-0000-0800-000000000000}"/>
    <dataValidation allowBlank="1" showInputMessage="1" showErrorMessage="1" prompt="Bu hücredeki yıl, Ocak çalışma sayfasına girilen yıla dayanarak otomatik olarak güncelleştirilir. Aşağıdaki takvimde, bir önceki ve bir sonraki ayın tarihleri daha açık tonda bir yazı tipiyle belirtilir" sqref="B2:D2" xr:uid="{00000000-0002-0000-0800-000001000000}"/>
    <dataValidation allowBlank="1" showInputMessage="1" showErrorMessage="1" prompt="Eylül ayı takvimi" sqref="A1" xr:uid="{00000000-0002-0000-0800-000002000000}"/>
    <dataValidation allowBlank="1" showInputMessage="1" showErrorMessage="1" prompt="Bu satır ve 6, 8, 10, 12 ve 14. satırlar, haftalık takvim günlerini içerir. Bu hücrede 1 sayısı yoksa bu, bir önceki ayın günü olduğunu gösterir. Notlarınızı D15 hücresine girin." sqref="B4" xr:uid="{00000000-0002-0000-0800-000003000000}"/>
    <dataValidation allowBlank="1" showInputMessage="1" showErrorMessage="1" prompt="Bu satır ve 7, 9, 11, 13 ve 15. satırlar, yukarıdaki hücrede belirtilen takvim gününe ilişkin notlarınızı girmeniz içindir." sqref="B5" xr:uid="{00000000-0002-0000-0800-000004000000}"/>
    <dataValidation allowBlank="1" showInputMessage="1" prompt="Bu hücreye aylık Notlarınızı girin" sqref="D15:H15" xr:uid="{00000000-0002-0000-0800-000005000000}"/>
    <dataValidation allowBlank="1" showInputMessage="1" prompt="Aşağıdaki hücreye aylık Notlarınızı girin" sqref="D14:H14" xr:uid="{00000000-0002-0000-0800-000006000000}"/>
    <dataValidation allowBlank="1" showInputMessage="1" showErrorMessage="1" prompt="Bu satırda, bu takvim için belirlenen günler yer alır. Bu hücrede haftanın ilk günü bulunur. Haftanın ilk gününü değiştirmek için, Ocak sayfasındaki L5 hücresinde yeni bir gün seçin." sqref="B3" xr:uid="{00000000-0002-0000-08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0" ma:contentTypeDescription="Create a new document." ma:contentTypeScope="" ma:versionID="e39e7e9e36de66d473ce04bb4ab2dbb8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9dc5994665da46609c24125788630d8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CD1B5DC0-C7DA-4FC0-BFE2-1D1407D5E7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B20271-DBF4-4EBA-824D-0E74CCAA174D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Çalışma Sayfaları</vt:lpstr>
      </vt:variant>
      <vt:variant>
        <vt:i4>12</vt:i4>
      </vt:variant>
      <vt:variant>
        <vt:lpstr>Adlandırılmış Aralıklar</vt:lpstr>
      </vt:variant>
      <vt:variant>
        <vt:i4>39</vt:i4>
      </vt:variant>
    </vt:vector>
  </HeadingPairs>
  <TitlesOfParts>
    <vt:vector size="51" baseType="lpstr">
      <vt:lpstr>Ocak</vt:lpstr>
      <vt:lpstr>Şubat</vt:lpstr>
      <vt:lpstr>Mart</vt:lpstr>
      <vt:lpstr>Nisan</vt:lpstr>
      <vt:lpstr>Mayıs</vt:lpstr>
      <vt:lpstr>Haziran</vt:lpstr>
      <vt:lpstr>Temmuz</vt:lpstr>
      <vt:lpstr>Ağustos</vt:lpstr>
      <vt:lpstr>Eylül</vt:lpstr>
      <vt:lpstr>Ekim</vt:lpstr>
      <vt:lpstr>Kasım</vt:lpstr>
      <vt:lpstr>Aralık</vt:lpstr>
      <vt:lpstr>HaftaBaşlangıcı</vt:lpstr>
      <vt:lpstr>SatırBaşlığıBölgesi1..K3</vt:lpstr>
      <vt:lpstr>SütunBaşlığıBölgesi1..H12.1</vt:lpstr>
      <vt:lpstr>SütunBaşlığıBölgesi1..H12.10</vt:lpstr>
      <vt:lpstr>SütunBaşlığıBölgesi1..H12.11</vt:lpstr>
      <vt:lpstr>SütunBaşlığıBölgesi1..H12.12</vt:lpstr>
      <vt:lpstr>SütunBaşlığıBölgesi1..H12.2</vt:lpstr>
      <vt:lpstr>SütunBaşlığıBölgesi1..H12.3</vt:lpstr>
      <vt:lpstr>SütunBaşlığıBölgesi1..H12.4</vt:lpstr>
      <vt:lpstr>SütunBaşlığıBölgesi1..H12.5</vt:lpstr>
      <vt:lpstr>SütunBaşlığıBölgesi1..H12.6</vt:lpstr>
      <vt:lpstr>SütunBaşlığıBölgesi1..H12.7</vt:lpstr>
      <vt:lpstr>SütunBaşlığıBölgesi1..H12.8</vt:lpstr>
      <vt:lpstr>SütunBaşlığıBölgesi1..H12.9</vt:lpstr>
      <vt:lpstr>SütunBaşlığıBölgesi2..C14.1</vt:lpstr>
      <vt:lpstr>SütunBaşlığıBölgesi2..C14.10</vt:lpstr>
      <vt:lpstr>SütunBaşlığıBölgesi2..C14.11</vt:lpstr>
      <vt:lpstr>SütunBaşlığıBölgesi2..C14.12</vt:lpstr>
      <vt:lpstr>SütunBaşlığıBölgesi2..C14.2</vt:lpstr>
      <vt:lpstr>SütunBaşlığıBölgesi2..C14.3</vt:lpstr>
      <vt:lpstr>SütunBaşlığıBölgesi2..C14.4</vt:lpstr>
      <vt:lpstr>SütunBaşlığıBölgesi2..C14.5</vt:lpstr>
      <vt:lpstr>SütunBaşlığıBölgesi2..C14.6</vt:lpstr>
      <vt:lpstr>SütunBaşlığıBölgesi2..C14.7</vt:lpstr>
      <vt:lpstr>SütunBaşlığıBölgesi2..C14.8</vt:lpstr>
      <vt:lpstr>SütunBaşlığıBölgesi2..C14.9</vt:lpstr>
      <vt:lpstr>TakvimYılı</vt:lpstr>
      <vt:lpstr>Ağustos!Yazdırma_Alanı</vt:lpstr>
      <vt:lpstr>Aralık!Yazdırma_Alanı</vt:lpstr>
      <vt:lpstr>Ekim!Yazdırma_Alanı</vt:lpstr>
      <vt:lpstr>Eylül!Yazdırma_Alanı</vt:lpstr>
      <vt:lpstr>Haziran!Yazdırma_Alanı</vt:lpstr>
      <vt:lpstr>Kasım!Yazdırma_Alanı</vt:lpstr>
      <vt:lpstr>Mart!Yazdırma_Alanı</vt:lpstr>
      <vt:lpstr>Mayıs!Yazdırma_Alanı</vt:lpstr>
      <vt:lpstr>Nisan!Yazdırma_Alanı</vt:lpstr>
      <vt:lpstr>Ocak!Yazdırma_Alanı</vt:lpstr>
      <vt:lpstr>Şubat!Yazdırma_Alanı</vt:lpstr>
      <vt:lpstr>Temmuz!Yazdırma_Alanı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2018-10-01T01:21:37Z</dcterms:created>
  <dcterms:modified xsi:type="dcterms:W3CDTF">2020-02-19T03:10:10Z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