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930" yWindow="0" windowWidth="24000" windowHeight="13635" xr2:uid="{00000000-000D-0000-FFFF-FFFF00000000}"/>
  </bookViews>
  <sheets>
    <sheet name="Başlangıç" sheetId="3" r:id="rId1"/>
    <sheet name="Müşteri Karlılığı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F25" i="2"/>
  <c r="F26" i="2"/>
  <c r="C10" i="2" l="1"/>
  <c r="D10" i="2"/>
  <c r="E10" i="2"/>
  <c r="E34" i="2" l="1"/>
  <c r="D34" i="2"/>
  <c r="C34" i="2"/>
  <c r="F13" i="2"/>
  <c r="D14" i="2" l="1"/>
  <c r="E14" i="2"/>
  <c r="C14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27" i="2" l="1"/>
  <c r="F10" i="2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F29" i="2" l="1"/>
  <c r="C35" i="2"/>
</calcChain>
</file>

<file path=xl/sharedStrings.xml><?xml version="1.0" encoding="utf-8"?>
<sst xmlns="http://schemas.openxmlformats.org/spreadsheetml/2006/main" count="69" uniqueCount="52">
  <si>
    <t>BU ŞABLON HAKKINDA</t>
  </si>
  <si>
    <t>Tablolarda Şirket Adı, Tarih ve ayrıntılar gibi bilgileri doldurun.</t>
  </si>
  <si>
    <t xml:space="preserve">Not:  </t>
  </si>
  <si>
    <t>Bu çalışma sayfasındaki tablolar hakkında daha fazla bilgi edinmek için bir tabloda SHIFT ve F10 tuşlarına basın, TABLO seçeneğini ve ardından ALTERNATİF METİN seçeneğini belirleyin.</t>
  </si>
  <si>
    <t>Bu çalışma sayfasında Müşteri Karlılığı Analizi oluşturun. Bu çalışma sayfasının nasıl kullanılacağına yönelik yardımcı yönergeler bu sütundaki hücrelerdedir. Başlamak için aşağı oka basın.</t>
  </si>
  <si>
    <t>Bu çalışma sayfasının başlığı sağdaki hücrededir.</t>
  </si>
  <si>
    <t>İpucu sağdaki hücrededir.</t>
  </si>
  <si>
    <t>Sağdaki hücreden başlayan Müşteri Etkinliği tablosuna ayrıntıları girin. Sonraki yönerge A12 hücresindedir.</t>
  </si>
  <si>
    <t>Sağdaki hücreden başlayan Karlılık Analizi tablosuna ayrıntıları girin. Sonraki yönerge A16 hücresindedir.</t>
  </si>
  <si>
    <t>Sağdaki hücreden başlayan Özet Ölçümleri tablosu otomatik olarak güncelleştirilir. Sonraki yönerge A37 hücresindedir.</t>
  </si>
  <si>
    <t>Şirket Adı</t>
  </si>
  <si>
    <t>Müşteri Karlılığı Analizi</t>
  </si>
  <si>
    <t>Tarih</t>
  </si>
  <si>
    <t>Gri hücreler sizin için hesaplanır. Bu hücrelere hiçbir şey girmeniz gerekmez.</t>
  </si>
  <si>
    <t>Müşteri Etkinliği:</t>
  </si>
  <si>
    <t>Etkin müşteri sayısı—Dönem başlangıcı</t>
  </si>
  <si>
    <t>Eklenen müşteri sayısı</t>
  </si>
  <si>
    <t>Kaybedilen/sonlandırılan müşteri sayısı</t>
  </si>
  <si>
    <t>Etkin müşteri sayısı—Dönem sonu</t>
  </si>
  <si>
    <t>Karlılık Analizi:</t>
  </si>
  <si>
    <t>Segment başına gelir</t>
  </si>
  <si>
    <t>Ağırlık</t>
  </si>
  <si>
    <t>Satışların maliyeti:</t>
  </si>
  <si>
    <t>Sürekli servis ve destek maliyeti</t>
  </si>
  <si>
    <t>Diğer doğrudan müşteri maliyetleri</t>
  </si>
  <si>
    <t>Satışların toplam maliyeti</t>
  </si>
  <si>
    <t>Brüt kar</t>
  </si>
  <si>
    <t>Diğer maliyetler:</t>
  </si>
  <si>
    <t>Müşteri edinme</t>
  </si>
  <si>
    <t>Müşteri pazarlama</t>
  </si>
  <si>
    <t>Müşteri sonlandırma</t>
  </si>
  <si>
    <t>Diğer müşteri maliyetlerinin toplamı</t>
  </si>
  <si>
    <t>Segmente göre müşteri karı</t>
  </si>
  <si>
    <t>Özet Ölçümleri:</t>
  </si>
  <si>
    <t>Edinilen müşteri başına ortalama maliyet</t>
  </si>
  <si>
    <t>Sonlandırılan müşteri başına ortalama maliyet</t>
  </si>
  <si>
    <t>Etkin müşteri başına ortalama pazarlama maliyeti</t>
  </si>
  <si>
    <t>Müşteri başına ortalama kar (zarar)</t>
  </si>
  <si>
    <t>Segment Adı 1</t>
  </si>
  <si>
    <t>Segment Adı 2</t>
  </si>
  <si>
    <t>Segment Adı 3</t>
  </si>
  <si>
    <t>Genel</t>
  </si>
  <si>
    <t>Eğilim</t>
  </si>
  <si>
    <t>Müşteri Segmentine Göre Özet Ölçümleri gösteren kümelenmiş sütun grafiği bu hücrededir.</t>
  </si>
  <si>
    <t>Müşteri Etkinliği, Satışların maliyeti ve Diğer maliyetler izlemek için bu Müşteri Karlılığı Analizi kullanın.</t>
  </si>
  <si>
    <t>Formül ve Özet Ölçümleri içeren hücrelerdeki değerler otomatik olarak hesaplanır ve Grafik güncelleştirilir.</t>
  </si>
  <si>
    <t>MÜŞTERI KARLILIĞI çalışma sayfasının A sütununda Ek Yönergeler sağlanmıştır. Bu metin özellikle gizlenmiştir. Metni kaldırmak için A sütununu ve ardından SİL seçeneğini belirleyin. Metni göstermek için A sütununu seçin ve yazı tipi rengini değiştirin.</t>
  </si>
  <si>
    <t>Sağdaki hücreye Şirket Adı girin.</t>
  </si>
  <si>
    <t>Sağdaki hücreye Tarih girin.</t>
  </si>
  <si>
    <t>Sağdaki hücreden başlayan Satışların maliyeti tablosuna ayrıntıları girin. Sonraki yönerge A23 hücresindedir.</t>
  </si>
  <si>
    <t>Sağdaki hücreden başlayan Diğer maliyetler tablosuna ayrıntıları girin. Sonraki yönerge A31 hücresindedir.</t>
  </si>
  <si>
    <t>Müşteri Segmentine Göre Özet Ölçümleri gösteren kümelenmiş sütun grafiği sağdaki hücrededir.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</si>
</sst>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₺&quot;;[Red]\-#,##0.00\ &quot;₺&quot;"/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7" formatCode="#,##0\ &quot;₺&quot;;[Red]#,##0\ &quot;₺&quot;"/>
    <numFmt numFmtId="168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68" fontId="7" fillId="0" borderId="1" xfId="0" applyNumberFormat="1" applyFont="1" applyBorder="1" applyAlignment="1">
      <alignment horizontal="right"/>
    </xf>
    <xf numFmtId="168" fontId="7" fillId="4" borderId="1" xfId="0" applyNumberFormat="1" applyFont="1" applyFill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8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8" fontId="7" fillId="0" borderId="2" xfId="0" applyNumberFormat="1" applyFont="1" applyBorder="1" applyAlignment="1">
      <alignment horizontal="right"/>
    </xf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" xfId="10" builtinId="15" customBuiltin="1"/>
    <cellStyle name="Bağlı Hücre" xfId="17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6" builtinId="6" customBuiltin="1"/>
    <cellStyle name="Çıkış" xfId="15" builtinId="21" customBuiltin="1"/>
    <cellStyle name="Giriş" xfId="14" builtinId="20" customBuiltin="1"/>
    <cellStyle name="Hesaplama" xfId="16" builtinId="22" customBuiltin="1"/>
    <cellStyle name="İşaretli Hücre" xfId="18" builtinId="23" customBuiltin="1"/>
    <cellStyle name="İyi" xfId="11" builtinId="26" customBuiltin="1"/>
    <cellStyle name="Kötü" xfId="12" builtinId="27" customBuiltin="1"/>
    <cellStyle name="Normal" xfId="0" builtinId="0" customBuiltin="1"/>
    <cellStyle name="Not" xfId="20" builtinId="10" customBuiltin="1"/>
    <cellStyle name="Nötr" xfId="13" builtinId="28" customBuiltin="1"/>
    <cellStyle name="ParaBirimi" xfId="7" builtinId="4" customBuiltin="1"/>
    <cellStyle name="ParaBirimi [0]" xfId="8" builtinId="7" customBuiltin="1"/>
    <cellStyle name="Toplam" xfId="22" builtinId="25" customBuiltin="1"/>
    <cellStyle name="Uyarı Metni" xfId="19" builtinId="11" customBuiltin="1"/>
    <cellStyle name="Virgül" xfId="5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9" builtinId="5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₺&quot;;[Red]\-#,##0.00\ &quot;₺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numFmt numFmtId="12" formatCode="#,##0.00\ &quot;₺&quot;;[Red]\-#,##0.00\ &quot;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₺&quot;;[Red]\-#,##0.00\ &quot;₺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9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2" formatCode="#,##0.00\ &quot;₺&quot;;[Red]\-#,##0.00\ &quot;₺&quot;"/>
    </dxf>
    <dxf>
      <numFmt numFmtId="169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 ;[Red]\-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8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8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8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8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8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2" defaultPivotStyle="PivotStyleLight16">
    <tableStyle name="Analiz" pivot="0" count="3" xr9:uid="{9FA7E540-D70E-4911-9BDC-F36051D9879C}">
      <tableStyleElement type="wholeTable" dxfId="46"/>
      <tableStyleElement type="headerRow" dxfId="45"/>
      <tableStyleElement type="totalRow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Müşteri Segmentine Göre Özet Ölçümleri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'Müşteri Karlılığı'!$B$32</c:f>
              <c:strCache>
                <c:ptCount val="1"/>
                <c:pt idx="0">
                  <c:v>Edinilen müşteri başına ortalama maliyet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'Müşteri Karlılığı'!$C$31:$E$31</c:f>
              <c:strCache>
                <c:ptCount val="3"/>
                <c:pt idx="0">
                  <c:v>Segment Adı 1</c:v>
                </c:pt>
                <c:pt idx="1">
                  <c:v>Segment Adı 2</c:v>
                </c:pt>
                <c:pt idx="2">
                  <c:v>Segment Adı 3</c:v>
                </c:pt>
              </c:strCache>
            </c:strRef>
          </c:cat>
          <c:val>
            <c:numRef>
              <c:f>'Müşteri Karlılığı'!$C$32:$E$32</c:f>
              <c:numCache>
                <c:formatCode>"₺"#,##0.00_);[Red]\("₺"#,##0.00\)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'Müşteri Karlılığı'!$B$33</c:f>
              <c:strCache>
                <c:ptCount val="1"/>
                <c:pt idx="0">
                  <c:v>Sonlandırılan müşteri başına ortalama maliyet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'Müşteri Karlılığı'!$C$31:$E$31</c:f>
              <c:strCache>
                <c:ptCount val="3"/>
                <c:pt idx="0">
                  <c:v>Segment Adı 1</c:v>
                </c:pt>
                <c:pt idx="1">
                  <c:v>Segment Adı 2</c:v>
                </c:pt>
                <c:pt idx="2">
                  <c:v>Segment Adı 3</c:v>
                </c:pt>
              </c:strCache>
            </c:strRef>
          </c:cat>
          <c:val>
            <c:numRef>
              <c:f>'Müşteri Karlılığı'!$C$33:$E$33</c:f>
              <c:numCache>
                <c:formatCode>"₺"#,##0.00_);[Red]\("₺"#,##0.00\)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'Müşteri Karlılığı'!$B$34</c:f>
              <c:strCache>
                <c:ptCount val="1"/>
                <c:pt idx="0">
                  <c:v>Etkin müşteri başına ortalama pazarlama maliyeti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'Müşteri Karlılığı'!$C$31:$E$31</c:f>
              <c:strCache>
                <c:ptCount val="3"/>
                <c:pt idx="0">
                  <c:v>Segment Adı 1</c:v>
                </c:pt>
                <c:pt idx="1">
                  <c:v>Segment Adı 2</c:v>
                </c:pt>
                <c:pt idx="2">
                  <c:v>Segment Adı 3</c:v>
                </c:pt>
              </c:strCache>
            </c:strRef>
          </c:cat>
          <c:val>
            <c:numRef>
              <c:f>'Müşteri Karlılığı'!$C$34:$E$34</c:f>
              <c:numCache>
                <c:formatCode>"₺"#,##0.00_);[Red]\("₺"#,##0.00\)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'Müşteri Karlılığı'!$B$35</c:f>
              <c:strCache>
                <c:ptCount val="1"/>
                <c:pt idx="0">
                  <c:v>Müşteri başına ortalama kar (zarar)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'Müşteri Karlılığı'!$C$31:$E$31</c:f>
              <c:strCache>
                <c:ptCount val="3"/>
                <c:pt idx="0">
                  <c:v>Segment Adı 1</c:v>
                </c:pt>
                <c:pt idx="1">
                  <c:v>Segment Adı 2</c:v>
                </c:pt>
                <c:pt idx="2">
                  <c:v>Segment Adı 3</c:v>
                </c:pt>
              </c:strCache>
            </c:strRef>
          </c:cat>
          <c:val>
            <c:numRef>
              <c:f>'Müşteri Karlılığı'!$C$35:$E$35</c:f>
              <c:numCache>
                <c:formatCode>"₺"#,##0.00_);[Red]\("₺"#,##0.00\)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₺&quot;#,##0.00_);[Red]\(&quot;₺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Grafik 3" descr="Müşteri Segmenti başına Özet Ölçümleri gösteren kümelenmiş sütun grafiğ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MüşteriEtkinliği" displayName="MüşteriEtkinliği" ref="B6:F10" totalsRowCount="1" headerRowDxfId="43" dataDxfId="42" totalsRowDxfId="40" tableBorderDxfId="41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Müşteri Etkinliği:" totalsRowLabel="Etkin müşteri sayısı—Dönem sonu" totalsRowDxfId="39"/>
    <tableColumn id="2" xr3:uid="{F859DF2C-23D6-4D00-AE22-4141170CC6D3}" name="Segment Adı 1" totalsRowFunction="sum" dataDxfId="38" totalsRowDxfId="37"/>
    <tableColumn id="3" xr3:uid="{4686E8BC-4E39-43BA-8849-F7DF57E33209}" name="Segment Adı 2" totalsRowFunction="sum" dataDxfId="36" totalsRowDxfId="35"/>
    <tableColumn id="4" xr3:uid="{EECFFF9E-ECC4-433F-911A-77D05A0B4DC7}" name="Segment Adı 3" totalsRowFunction="sum" dataDxfId="34" totalsRowDxfId="33"/>
    <tableColumn id="5" xr3:uid="{51148B98-8974-431B-B6D4-56D38D69FC80}" name="Genel" totalsRowFunction="sum" dataDxfId="32" totalsRowDxfId="31"/>
  </tableColumns>
  <tableStyleInfo name="Analiz" showFirstColumn="0" showLastColumn="0" showRowStripes="0" showColumnStripes="0"/>
  <extLst>
    <ext xmlns:x14="http://schemas.microsoft.com/office/spreadsheetml/2009/9/main" uri="{504A1905-F514-4f6f-8877-14C23A59335A}">
      <x14:table altTextSummary="Bu tabloya Müşteri Etkinliğini ve Segment Adlarını girin. Genel değer otomatik olarak hesaplan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KarlılıkAnalizi" displayName="KarlılıkAnalizi" ref="B12:F14" headerRowDxfId="30" tableBorderDxfId="29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Karlılık Analizi:" totalsRowLabel="Toplam" dataDxfId="28" totalsRowDxfId="27"/>
    <tableColumn id="2" xr3:uid="{69BB4454-38D1-4A4B-9612-D2AEF9CCE463}" name="Segment Adı 1">
      <calculatedColumnFormula>+C12/$F$13</calculatedColumnFormula>
    </tableColumn>
    <tableColumn id="3" xr3:uid="{10DD5B5D-C87B-41FB-8117-30FC5C64E43E}" name="Segment Adı 2">
      <calculatedColumnFormula>+D12/$F$13</calculatedColumnFormula>
    </tableColumn>
    <tableColumn id="4" xr3:uid="{A849B82B-22BA-4F89-A9CD-A24477688E02}" name="Segment Adı 3">
      <calculatedColumnFormula>+E12/$F$13</calculatedColumnFormula>
    </tableColumn>
    <tableColumn id="5" xr3:uid="{55C9B8BB-7E5B-4EC1-9AEB-DC98EF62A126}" name="Genel" totalsRowFunction="sum" dataDxfId="26" totalsRowDxfId="25">
      <calculatedColumnFormula>SUM(KarlılıkAnalizi[[#This Row],[Segment Adı 1]:[Segment Adı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Bu tabloya Karlılık Analizini ve Segment Adlarını girin. Genel değer otomatik olarak hesaplanı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SatışlarınMaliyeti" displayName="SatışlarınMaliyeti" ref="B16:F21" headerRowDxfId="24" tableBorderDxfId="23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Satışların maliyeti:" totalsRowLabel="Toplam" dataDxfId="22" totalsRowDxfId="21"/>
    <tableColumn id="2" xr3:uid="{C91E2484-1F95-4981-B2DB-330E8BAD9B1F}" name="Segment Adı 1"/>
    <tableColumn id="3" xr3:uid="{0037C0D7-520E-40B8-AB0A-1BB1E959BAA2}" name="Segment Adı 2"/>
    <tableColumn id="4" xr3:uid="{21B71280-102C-498F-8720-0D82AEC5CEDF}" name="Segment Adı 3"/>
    <tableColumn id="5" xr3:uid="{96B86F85-39E4-492F-B59B-D894022A1059}" name="Genel" totalsRowFunction="sum" dataDxfId="20" totalsRowDxfId="1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Bu tabloya Satış Maliyetini ve Segment Adlarını girin. Genel değer otomatik olarak hesaplanı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DiğerMaliyetler" displayName="DiğerMaliyetler" ref="B23:F29" headerRowDxfId="18" tableBorderDxfId="17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Diğer maliyetler:" totalsRowLabel="Toplam" dataDxfId="16" totalsRowDxfId="15"/>
    <tableColumn id="2" xr3:uid="{A583C058-992A-40C6-90C7-E78E2B7B0A57}" name="Segment Adı 1"/>
    <tableColumn id="3" xr3:uid="{7E95F6DC-85EC-43AB-8493-889CCD21F31B}" name="Segment Adı 2"/>
    <tableColumn id="4" xr3:uid="{006AB109-C8C4-481F-9928-E08323071828}" name="Segment Adı 3"/>
    <tableColumn id="5" xr3:uid="{EB44EEC9-6289-420D-8B08-2B070B453C8F}" name="Genel" totalsRowFunction="sum" dataDxfId="14" totalsRowDxfId="13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Bu tabloya Diğer Maliyetleri ve Segment Adlarını girin. Genel değer otomatik olarak hesaplanı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ÖzetÖlçümleri" displayName="ÖzetÖlçümleri" ref="B31:F35" headerRowDxfId="12" dataDxfId="11" tableBorderDxfId="10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Özet Ölçümleri:" totalsRowLabel="Toplam" dataDxfId="9" totalsRowDxfId="8"/>
    <tableColumn id="2" xr3:uid="{9E43E618-026B-4D44-A36C-885CBB396DE2}" name="Segment Adı 1" dataDxfId="7" totalsRowDxfId="6"/>
    <tableColumn id="3" xr3:uid="{1A4E351A-D79D-4D8F-BB0A-D7AA5DA4ACDE}" name="Segment Adı 2" dataDxfId="5" totalsRowDxfId="4"/>
    <tableColumn id="4" xr3:uid="{279518E1-470B-4CB6-8D22-1EA0D0AC105B}" name="Segment Adı 3" dataDxfId="3" totalsRowDxfId="2"/>
    <tableColumn id="5" xr3:uid="{04E0D2C1-5A60-42D3-9960-5E93E7B89132}" name="Eğilim" totalsRowFunction="count" dataDxfId="0" totalsRowDxfId="1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Bu tabloya Segment Adlarını girin. Özet Ölçüm öğelerinden her birinin maliyeti ve Eğilim çizgileri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zoomScaleNormal="100" workbookViewId="0"/>
  </sheetViews>
  <sheetFormatPr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2" ht="30" customHeight="1" x14ac:dyDescent="0.3">
      <c r="B1" s="29" t="s">
        <v>0</v>
      </c>
    </row>
    <row r="2" spans="2:2" ht="33" customHeight="1" x14ac:dyDescent="0.3">
      <c r="B2" s="31" t="s">
        <v>44</v>
      </c>
    </row>
    <row r="3" spans="2:2" ht="30" customHeight="1" x14ac:dyDescent="0.3">
      <c r="B3" s="31" t="s">
        <v>1</v>
      </c>
    </row>
    <row r="4" spans="2:2" ht="35.25" customHeight="1" x14ac:dyDescent="0.3">
      <c r="B4" s="31" t="s">
        <v>45</v>
      </c>
    </row>
    <row r="5" spans="2:2" ht="35.25" customHeight="1" x14ac:dyDescent="0.3">
      <c r="B5" s="32" t="s">
        <v>2</v>
      </c>
    </row>
    <row r="6" spans="2:2" ht="58.5" customHeight="1" x14ac:dyDescent="0.3">
      <c r="B6" s="31" t="s">
        <v>46</v>
      </c>
    </row>
    <row r="7" spans="2:2" ht="35.25" customHeight="1" x14ac:dyDescent="0.3">
      <c r="B7" s="31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F42"/>
  <sheetViews>
    <sheetView showGridLines="0" workbookViewId="0"/>
  </sheetViews>
  <sheetFormatPr defaultRowHeight="15" customHeight="1" x14ac:dyDescent="0.3"/>
  <cols>
    <col min="1" max="1" width="1.85546875" style="25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4" t="s">
        <v>4</v>
      </c>
    </row>
    <row r="2" spans="1:6" ht="33" x14ac:dyDescent="0.3">
      <c r="A2" s="25" t="s">
        <v>47</v>
      </c>
      <c r="B2" s="10" t="s">
        <v>10</v>
      </c>
      <c r="C2" s="10"/>
      <c r="D2" s="10"/>
      <c r="E2" s="10"/>
      <c r="F2" s="10"/>
    </row>
    <row r="3" spans="1:6" ht="27" x14ac:dyDescent="0.3">
      <c r="A3" s="25" t="s">
        <v>5</v>
      </c>
      <c r="B3" s="11" t="s">
        <v>11</v>
      </c>
      <c r="C3" s="11"/>
      <c r="D3" s="11"/>
      <c r="E3" s="11"/>
      <c r="F3" s="11"/>
    </row>
    <row r="4" spans="1:6" ht="19.5" x14ac:dyDescent="0.3">
      <c r="A4" s="25" t="s">
        <v>48</v>
      </c>
      <c r="B4" s="14" t="s">
        <v>12</v>
      </c>
      <c r="C4" s="4"/>
      <c r="D4" s="4"/>
      <c r="E4" s="4"/>
      <c r="F4" s="4"/>
    </row>
    <row r="5" spans="1:6" s="19" customFormat="1" ht="46.5" customHeight="1" x14ac:dyDescent="0.3">
      <c r="A5" s="26" t="s">
        <v>6</v>
      </c>
      <c r="B5" s="20" t="s">
        <v>13</v>
      </c>
      <c r="C5" s="21"/>
    </row>
    <row r="6" spans="1:6" ht="15" customHeight="1" x14ac:dyDescent="0.3">
      <c r="A6" s="25" t="s">
        <v>7</v>
      </c>
      <c r="B6" s="22" t="s">
        <v>14</v>
      </c>
      <c r="C6" s="22" t="s">
        <v>38</v>
      </c>
      <c r="D6" s="22" t="s">
        <v>39</v>
      </c>
      <c r="E6" s="22" t="s">
        <v>40</v>
      </c>
      <c r="F6" s="22" t="s">
        <v>41</v>
      </c>
    </row>
    <row r="7" spans="1:6" ht="15" customHeight="1" x14ac:dyDescent="0.3">
      <c r="B7" s="12" t="s">
        <v>15</v>
      </c>
      <c r="C7" s="34">
        <v>5</v>
      </c>
      <c r="D7" s="34">
        <v>8</v>
      </c>
      <c r="E7" s="34">
        <v>8</v>
      </c>
      <c r="F7" s="35">
        <f>SUM(C7:E7)</f>
        <v>21</v>
      </c>
    </row>
    <row r="8" spans="1:6" ht="15" customHeight="1" x14ac:dyDescent="0.3">
      <c r="B8" s="12" t="s">
        <v>16</v>
      </c>
      <c r="C8" s="34">
        <v>2</v>
      </c>
      <c r="D8" s="34">
        <v>4</v>
      </c>
      <c r="E8" s="34">
        <v>4</v>
      </c>
      <c r="F8" s="35">
        <f>SUM(C8:E8)</f>
        <v>10</v>
      </c>
    </row>
    <row r="9" spans="1:6" ht="15" customHeight="1" x14ac:dyDescent="0.3">
      <c r="B9" s="12" t="s">
        <v>17</v>
      </c>
      <c r="C9" s="34">
        <v>-1</v>
      </c>
      <c r="D9" s="34">
        <v>-2</v>
      </c>
      <c r="E9" s="34">
        <v>-2</v>
      </c>
      <c r="F9" s="35">
        <f>SUM(C9:E9)</f>
        <v>-5</v>
      </c>
    </row>
    <row r="10" spans="1:6" ht="15" customHeight="1" x14ac:dyDescent="0.3">
      <c r="B10" s="18" t="s">
        <v>18</v>
      </c>
      <c r="C10" s="36">
        <f>SUBTOTAL(109,MüşteriEtkinliği[Segment Adı 1])</f>
        <v>6</v>
      </c>
      <c r="D10" s="36">
        <f>SUBTOTAL(109,MüşteriEtkinliği[Segment Adı 2])</f>
        <v>10</v>
      </c>
      <c r="E10" s="36">
        <f>SUBTOTAL(109,MüşteriEtkinliği[Segment Adı 3])</f>
        <v>10</v>
      </c>
      <c r="F10" s="37">
        <f>SUBTOTAL(109,MüşteriEtkinliği[Genel])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8</v>
      </c>
      <c r="B12" s="22" t="s">
        <v>19</v>
      </c>
      <c r="C12" s="22" t="s">
        <v>38</v>
      </c>
      <c r="D12" s="22" t="s">
        <v>39</v>
      </c>
      <c r="E12" s="22" t="s">
        <v>40</v>
      </c>
      <c r="F12" s="22" t="s">
        <v>41</v>
      </c>
    </row>
    <row r="13" spans="1:6" ht="15" customHeight="1" x14ac:dyDescent="0.3">
      <c r="B13" s="12" t="s">
        <v>20</v>
      </c>
      <c r="C13" s="38">
        <v>1500000</v>
      </c>
      <c r="D13" s="38">
        <v>1800000</v>
      </c>
      <c r="E13" s="38">
        <v>2500000</v>
      </c>
      <c r="F13" s="39">
        <f>SUM(KarlılıkAnalizi[[#This Row],[Segment Adı 1]:[Segment Adı 3]])</f>
        <v>5800000</v>
      </c>
    </row>
    <row r="14" spans="1:6" ht="15" customHeight="1" x14ac:dyDescent="0.3">
      <c r="B14" s="15" t="s">
        <v>21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SUM(KarlılıkAnalizi[[#This Row],[Segment Adı 1]:[Segment Adı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49</v>
      </c>
      <c r="B16" s="22" t="s">
        <v>22</v>
      </c>
      <c r="C16" s="22" t="s">
        <v>38</v>
      </c>
      <c r="D16" s="22" t="s">
        <v>39</v>
      </c>
      <c r="E16" s="22" t="s">
        <v>40</v>
      </c>
      <c r="F16" s="22" t="s">
        <v>41</v>
      </c>
    </row>
    <row r="17" spans="1:6" ht="15" customHeight="1" x14ac:dyDescent="0.3">
      <c r="B17" s="12" t="s">
        <v>23</v>
      </c>
      <c r="C17" s="38">
        <v>1000000</v>
      </c>
      <c r="D17" s="38">
        <v>1400000</v>
      </c>
      <c r="E17" s="38">
        <v>1400000</v>
      </c>
      <c r="F17" s="39">
        <f>SUM(C17:E17)</f>
        <v>3800000</v>
      </c>
    </row>
    <row r="18" spans="1:6" ht="15" customHeight="1" x14ac:dyDescent="0.3">
      <c r="B18" s="12" t="s">
        <v>24</v>
      </c>
      <c r="C18" s="38">
        <v>200000</v>
      </c>
      <c r="D18" s="38">
        <v>100000</v>
      </c>
      <c r="E18" s="38">
        <v>100000</v>
      </c>
      <c r="F18" s="39">
        <f>SUM(C18:E18)</f>
        <v>400000</v>
      </c>
    </row>
    <row r="19" spans="1:6" ht="15" customHeight="1" x14ac:dyDescent="0.3">
      <c r="B19" s="13" t="s">
        <v>25</v>
      </c>
      <c r="C19" s="39">
        <f>SUM(C17:C18)</f>
        <v>1200000</v>
      </c>
      <c r="D19" s="39">
        <f>SUM(D17:D18)</f>
        <v>1500000</v>
      </c>
      <c r="E19" s="39">
        <f>SUM(E17:E18)</f>
        <v>1500000</v>
      </c>
      <c r="F19" s="39">
        <f>SUM(F17:F18)</f>
        <v>4200000</v>
      </c>
    </row>
    <row r="20" spans="1:6" ht="15" customHeight="1" x14ac:dyDescent="0.3">
      <c r="B20" s="13" t="s">
        <v>26</v>
      </c>
      <c r="C20" s="39">
        <f>+C13-C19</f>
        <v>300000</v>
      </c>
      <c r="D20" s="39">
        <f>+D13-D19</f>
        <v>300000</v>
      </c>
      <c r="E20" s="39">
        <f>+E13-E19</f>
        <v>1000000</v>
      </c>
      <c r="F20" s="39">
        <f>+F13-F19</f>
        <v>1600000</v>
      </c>
    </row>
    <row r="21" spans="1:6" ht="15" customHeight="1" x14ac:dyDescent="0.3">
      <c r="B21" s="17" t="s">
        <v>21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50</v>
      </c>
      <c r="B23" s="22" t="s">
        <v>27</v>
      </c>
      <c r="C23" s="22" t="s">
        <v>38</v>
      </c>
      <c r="D23" s="22" t="s">
        <v>39</v>
      </c>
      <c r="E23" s="22" t="s">
        <v>40</v>
      </c>
      <c r="F23" s="22" t="s">
        <v>41</v>
      </c>
    </row>
    <row r="24" spans="1:6" ht="15" customHeight="1" x14ac:dyDescent="0.3">
      <c r="B24" s="12" t="s">
        <v>28</v>
      </c>
      <c r="C24" s="38">
        <v>105000</v>
      </c>
      <c r="D24" s="38">
        <v>120000</v>
      </c>
      <c r="E24" s="38">
        <v>235000</v>
      </c>
      <c r="F24" s="39">
        <f>SUM(DiğerMaliyetler[[#This Row],[Segment Adı 1]:[Segment Adı 3]])</f>
        <v>460000</v>
      </c>
    </row>
    <row r="25" spans="1:6" ht="15" customHeight="1" x14ac:dyDescent="0.3">
      <c r="B25" s="12" t="s">
        <v>29</v>
      </c>
      <c r="C25" s="38">
        <v>150000</v>
      </c>
      <c r="D25" s="38">
        <v>125000</v>
      </c>
      <c r="E25" s="38">
        <v>275000</v>
      </c>
      <c r="F25" s="39">
        <f t="shared" ref="F25:F28" si="0">SUM(C25:E25)</f>
        <v>550000</v>
      </c>
    </row>
    <row r="26" spans="1:6" ht="15" customHeight="1" x14ac:dyDescent="0.3">
      <c r="B26" s="12" t="s">
        <v>30</v>
      </c>
      <c r="C26" s="38">
        <v>80000</v>
      </c>
      <c r="D26" s="38">
        <v>190000</v>
      </c>
      <c r="E26" s="38">
        <v>140000</v>
      </c>
      <c r="F26" s="39">
        <f t="shared" si="0"/>
        <v>410000</v>
      </c>
    </row>
    <row r="27" spans="1:6" ht="15" customHeight="1" x14ac:dyDescent="0.3">
      <c r="B27" s="13" t="s">
        <v>31</v>
      </c>
      <c r="C27" s="39">
        <f>SUM(C24:C26)</f>
        <v>335000</v>
      </c>
      <c r="D27" s="39">
        <f>SUM(D24:D26)</f>
        <v>435000</v>
      </c>
      <c r="E27" s="39">
        <f>SUM(E24:E26)</f>
        <v>650000</v>
      </c>
      <c r="F27" s="39">
        <f t="shared" si="0"/>
        <v>1420000</v>
      </c>
    </row>
    <row r="28" spans="1:6" ht="15" customHeight="1" x14ac:dyDescent="0.3">
      <c r="B28" s="13" t="s">
        <v>32</v>
      </c>
      <c r="C28" s="39">
        <f>+C20-C27</f>
        <v>-35000</v>
      </c>
      <c r="D28" s="39">
        <f>+D20-D27</f>
        <v>-135000</v>
      </c>
      <c r="E28" s="39">
        <f>+E20-E27</f>
        <v>350000</v>
      </c>
      <c r="F28" s="39">
        <f t="shared" si="0"/>
        <v>180000</v>
      </c>
    </row>
    <row r="29" spans="1:6" ht="15" customHeight="1" x14ac:dyDescent="0.3">
      <c r="B29" s="17" t="s">
        <v>21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9</v>
      </c>
      <c r="B31" s="22" t="s">
        <v>33</v>
      </c>
      <c r="C31" s="23" t="s">
        <v>38</v>
      </c>
      <c r="D31" s="23" t="s">
        <v>39</v>
      </c>
      <c r="E31" s="23" t="s">
        <v>40</v>
      </c>
      <c r="F31" s="23" t="s">
        <v>42</v>
      </c>
    </row>
    <row r="32" spans="1:6" ht="15" customHeight="1" x14ac:dyDescent="0.3">
      <c r="B32" s="12" t="s">
        <v>34</v>
      </c>
      <c r="C32" s="39">
        <f>+C24/C8</f>
        <v>52500</v>
      </c>
      <c r="D32" s="39">
        <f>+D24/D8</f>
        <v>30000</v>
      </c>
      <c r="E32" s="39">
        <f>+E24/E8</f>
        <v>58750</v>
      </c>
      <c r="F32" s="38"/>
    </row>
    <row r="33" spans="1:6" ht="15" customHeight="1" x14ac:dyDescent="0.3">
      <c r="B33" s="12" t="s">
        <v>35</v>
      </c>
      <c r="C33" s="39">
        <f>-C26/C9</f>
        <v>80000</v>
      </c>
      <c r="D33" s="39">
        <f>-D26/D9</f>
        <v>95000</v>
      </c>
      <c r="E33" s="39">
        <f>-E26/E9</f>
        <v>70000</v>
      </c>
      <c r="F33" s="38"/>
    </row>
    <row r="34" spans="1:6" ht="15" customHeight="1" x14ac:dyDescent="0.3">
      <c r="B34" s="12" t="s">
        <v>36</v>
      </c>
      <c r="C34" s="39">
        <f>+C26/MüşteriEtkinliği[[#Totals],[Segment Adı 1]]</f>
        <v>13333.333333333334</v>
      </c>
      <c r="D34" s="39">
        <f>+D25/MüşteriEtkinliği[[#Totals],[Segment Adı 2]]</f>
        <v>12500</v>
      </c>
      <c r="E34" s="39">
        <f>+E25/MüşteriEtkinliği[[#Totals],[Segment Adı 3]]</f>
        <v>27500</v>
      </c>
      <c r="F34" s="38"/>
    </row>
    <row r="35" spans="1:6" ht="15" customHeight="1" x14ac:dyDescent="0.3">
      <c r="B35" s="15" t="s">
        <v>37</v>
      </c>
      <c r="C35" s="40">
        <f>+C29/MüşteriEtkinliği[[#Totals],[Segment Adı 1]]</f>
        <v>0</v>
      </c>
      <c r="D35" s="40">
        <f>+D28/MüşteriEtkinliği[[#Totals],[Segment Adı 2]]</f>
        <v>-13500</v>
      </c>
      <c r="E35" s="40">
        <f>+E28/MüşteriEtkinliği[[#Totals],[Segment Adı 3]]</f>
        <v>35000</v>
      </c>
      <c r="F35" s="42"/>
    </row>
    <row r="36" spans="1:6" ht="15" customHeight="1" x14ac:dyDescent="0.3">
      <c r="B36" s="5"/>
      <c r="C36" s="28"/>
    </row>
    <row r="37" spans="1:6" ht="237.95" customHeight="1" x14ac:dyDescent="0.3">
      <c r="A37" s="25" t="s">
        <v>51</v>
      </c>
      <c r="B37" s="41" t="s">
        <v>43</v>
      </c>
      <c r="C37" s="41"/>
      <c r="D37" s="41"/>
      <c r="E37" s="41"/>
      <c r="F37" s="41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ageMargins left="0.7" right="0.7" top="0.75" bottom="0.75" header="0.3" footer="0.3"/>
  <pageSetup paperSize="9" orientation="portrait" r:id="rId1"/>
  <ignoredErrors>
    <ignoredError sqref="C13:E13 F24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'Müşteri Karlılığı'!C32:E32</xm:f>
              <xm:sqref>F32</xm:sqref>
            </x14:sparkline>
            <x14:sparkline>
              <xm:f>'Müşteri Karlılığı'!C33:E33</xm:f>
              <xm:sqref>F33</xm:sqref>
            </x14:sparkline>
            <x14:sparkline>
              <xm:f>'Müşteri Karlılığı'!C34:E34</xm:f>
              <xm:sqref>F34</xm:sqref>
            </x14:sparkline>
            <x14:sparkline>
              <xm:f>'Müşteri Karlılığı'!C35:E35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Müşteri Karlılığı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2018-11-27T08:51:55Z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