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09"/>
  <workbookPr codeName="ThisWorkbook"/>
  <mc:AlternateContent xmlns:mc="http://schemas.openxmlformats.org/markup-compatibility/2006">
    <mc:Choice Requires="x15">
      <x15ac:absPath xmlns:x15ac="http://schemas.microsoft.com/office/spreadsheetml/2010/11/ac" url="\\deli\P2016\MSOFFICEUA\Templates\Templates_Gemini_G1\Phases\161223_Accessibility_Templates_Batch10\06_FinalCheck_implementation\02_templates\tr-TR\Templates\"/>
    </mc:Choice>
  </mc:AlternateContent>
  <bookViews>
    <workbookView xWindow="0" yWindow="0" windowWidth="28170" windowHeight="12435"/>
  </bookViews>
  <sheets>
    <sheet name="Nakit Akışı" sheetId="1" r:id="rId1"/>
    <sheet name="Aylık Gelir" sheetId="3" r:id="rId2"/>
    <sheet name="Aylık Gider" sheetId="4" r:id="rId3"/>
    <sheet name="GRAFİK VERİLERİ" sheetId="2" state="hidden" r:id="rId4"/>
  </sheets>
  <definedNames>
    <definedName name="Ad">'Nakit Akışı'!$B$1</definedName>
    <definedName name="Ay">'Nakit Akışı'!$B$3</definedName>
    <definedName name="BütçeBaşlığı">'Nakit Akışı'!$B$2</definedName>
    <definedName name="SütunBaşlığı1">NakitAkışı[[#Headers],[Nakit Akışı]]</definedName>
    <definedName name="SütunBaşlığı2">Gelir[[#Headers],[Aylık Gelir]]</definedName>
    <definedName name="SütunBaşlığı3">Gider[[#Headers],[Aylık Gider]]</definedName>
    <definedName name="_xlnm.Print_Titles" localSheetId="1">'Aylık Gelir'!$5:$5</definedName>
    <definedName name="_xlnm.Print_Titles" localSheetId="2">'Aylık Gider'!$5:$5</definedName>
    <definedName name="_xlnm.Print_Titles" localSheetId="0">'Nakit Akışı'!$6:$6</definedName>
    <definedName name="Yıl">'Nakit Akışı'!$B$4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 l="1"/>
  <c r="D5" i="2"/>
  <c r="D4" i="2"/>
  <c r="C6" i="2"/>
  <c r="C5" i="2"/>
  <c r="C4" i="2"/>
  <c r="C26" i="4"/>
  <c r="D26" i="4"/>
  <c r="E7" i="4"/>
  <c r="E8" i="4"/>
  <c r="E9" i="4"/>
  <c r="E10" i="4"/>
  <c r="E11" i="4"/>
  <c r="E12" i="4"/>
  <c r="E13" i="4"/>
  <c r="E14" i="4"/>
  <c r="E15" i="4"/>
  <c r="E16" i="4"/>
  <c r="E17" i="4"/>
  <c r="E18" i="4"/>
  <c r="E19" i="4"/>
  <c r="E20" i="4"/>
  <c r="E21" i="4"/>
  <c r="E22" i="4"/>
  <c r="E23" i="4"/>
  <c r="E24" i="4"/>
  <c r="E25" i="4"/>
  <c r="E6" i="4"/>
  <c r="D9" i="3"/>
  <c r="D7" i="1" s="1"/>
  <c r="C9" i="3"/>
  <c r="E7" i="3"/>
  <c r="E8" i="3"/>
  <c r="E9" i="3" s="1"/>
  <c r="E6" i="3"/>
  <c r="B2" i="3"/>
  <c r="B2" i="4"/>
  <c r="B1" i="3"/>
  <c r="B1" i="4"/>
  <c r="D8" i="1"/>
  <c r="C8" i="1"/>
  <c r="C7" i="1"/>
  <c r="B3" i="1"/>
  <c r="B3" i="4" s="1"/>
  <c r="E26" i="4" l="1"/>
  <c r="E8" i="1" s="1"/>
  <c r="E7" i="1"/>
  <c r="B3" i="3"/>
  <c r="E9" i="1" l="1"/>
  <c r="B4" i="1" l="1"/>
  <c r="B4" i="4" l="1"/>
  <c r="B4" i="3"/>
  <c r="C9" i="1"/>
  <c r="D9" i="1"/>
</calcChain>
</file>

<file path=xl/sharedStrings.xml><?xml version="1.0" encoding="utf-8"?>
<sst xmlns="http://schemas.openxmlformats.org/spreadsheetml/2006/main" count="49" uniqueCount="37">
  <si>
    <t>Ad</t>
  </si>
  <si>
    <t>Aile Bütçesi</t>
  </si>
  <si>
    <t>Not: Aylık Gelir ve Aylık Gider çalışma sayfalarındaki girdiler temelinde, nakit akışı tablosu otomatik olarak hesaplanır</t>
  </si>
  <si>
    <t>Nakit Akışı</t>
  </si>
  <si>
    <t>Toplam Gelir</t>
  </si>
  <si>
    <t>Toplam Gider</t>
  </si>
  <si>
    <t>Toplam Nakit</t>
  </si>
  <si>
    <t>Öngörülen</t>
  </si>
  <si>
    <t>Fiili</t>
  </si>
  <si>
    <t>Fark</t>
  </si>
  <si>
    <t>Aylık Gelir</t>
  </si>
  <si>
    <t>Gelir 1</t>
  </si>
  <si>
    <t>Gelir 2</t>
  </si>
  <si>
    <t>Diğer Gelirler</t>
  </si>
  <si>
    <t>Aylık Gider</t>
  </si>
  <si>
    <t>Barınma</t>
  </si>
  <si>
    <t>Market</t>
  </si>
  <si>
    <t>Telefon</t>
  </si>
  <si>
    <t>Elektrik / Doğalgaz</t>
  </si>
  <si>
    <t>Su / Kanalizasyon / Çöp</t>
  </si>
  <si>
    <t>Kablolu TV</t>
  </si>
  <si>
    <t>Onarım / Bakım</t>
  </si>
  <si>
    <t>Çocuk Bakımı</t>
  </si>
  <si>
    <t>Okul Ücreti</t>
  </si>
  <si>
    <t>Evcil Hayvanlar</t>
  </si>
  <si>
    <t>Ulaşım</t>
  </si>
  <si>
    <t>Kişisel Bakım</t>
  </si>
  <si>
    <t>Sigorta</t>
  </si>
  <si>
    <t>Kredi Kartları</t>
  </si>
  <si>
    <t>Krediler</t>
  </si>
  <si>
    <t>Vergiler</t>
  </si>
  <si>
    <t>Hediye / Yardım Kuruluşu</t>
  </si>
  <si>
    <t>Tasarruf</t>
  </si>
  <si>
    <t>Diğer</t>
  </si>
  <si>
    <t>Toplam</t>
  </si>
  <si>
    <t>GRAFİK VERİLERİ</t>
  </si>
  <si>
    <t>ınternet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</si>
</sst>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b/>
      <sz val="13"/>
      <color theme="2" tint="-0.749961851863155"/>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5"/>
      <color theme="6" tint="-0.24994659260841701"/>
      <name val="Calibri"/>
      <family val="2"/>
      <scheme val="major"/>
    </font>
    <font>
      <b/>
      <sz val="20"/>
      <color theme="1" tint="0.499984740745262"/>
      <name val="Calibri"/>
      <family val="2"/>
      <scheme val="major"/>
    </font>
    <font>
      <b/>
      <sz val="13"/>
      <color theme="2" tint="-0.749961851863155"/>
      <name val="Calibri"/>
      <family val="2"/>
      <scheme val="minor"/>
    </font>
  </fonts>
  <fills count="2">
    <fill>
      <patternFill patternType="none"/>
    </fill>
    <fill>
      <patternFill patternType="gray125"/>
    </fill>
  </fills>
  <borders count="2">
    <border>
      <left/>
      <right/>
      <top/>
      <bottom/>
      <diagonal/>
    </border>
    <border>
      <left/>
      <right/>
      <top style="medium">
        <color theme="2" tint="-0.24994659260841701"/>
      </top>
      <bottom/>
      <diagonal/>
    </border>
  </borders>
  <cellStyleXfs count="11">
    <xf numFmtId="0" fontId="0" fillId="0" borderId="0"/>
    <xf numFmtId="0" fontId="4" fillId="0" borderId="0" applyNumberFormat="0" applyFill="0" applyBorder="0" applyAlignment="0" applyProtection="0"/>
    <xf numFmtId="0" fontId="3" fillId="0" borderId="0" applyNumberFormat="0" applyFill="0" applyBorder="0" applyProtection="0"/>
    <xf numFmtId="0" fontId="2" fillId="0" borderId="0" applyNumberFormat="0" applyFill="0" applyBorder="0" applyProtection="0"/>
    <xf numFmtId="0" fontId="7" fillId="0" borderId="0" applyNumberFormat="0" applyFill="0" applyBorder="0" applyProtection="0"/>
    <xf numFmtId="0" fontId="6" fillId="0" borderId="0" applyNumberFormat="0" applyFill="0" applyBorder="0" applyAlignment="0" applyProtection="0"/>
    <xf numFmtId="0" fontId="5"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cellStyleXfs>
  <cellXfs count="22">
    <xf numFmtId="0" fontId="0" fillId="0" borderId="0" xfId="0"/>
    <xf numFmtId="0" fontId="4" fillId="0" borderId="0" xfId="1" applyAlignment="1">
      <alignment vertical="center"/>
    </xf>
    <xf numFmtId="3" fontId="0" fillId="0" borderId="0" xfId="0" applyNumberFormat="1"/>
    <xf numFmtId="0" fontId="1" fillId="0" borderId="0" xfId="0" applyFont="1"/>
    <xf numFmtId="0" fontId="4" fillId="0" borderId="0" xfId="1" applyAlignment="1">
      <alignment horizontal="left" vertical="center"/>
    </xf>
    <xf numFmtId="0" fontId="6" fillId="0" borderId="0" xfId="5" applyAlignment="1">
      <alignment vertical="center"/>
    </xf>
    <xf numFmtId="0" fontId="5" fillId="0" borderId="0" xfId="6"/>
    <xf numFmtId="0" fontId="8" fillId="0" borderId="1" xfId="7">
      <alignment horizontal="left" vertical="center"/>
    </xf>
    <xf numFmtId="3" fontId="0" fillId="0" borderId="0" xfId="0" applyNumberFormat="1" applyFont="1" applyBorder="1"/>
    <xf numFmtId="0" fontId="0" fillId="0" borderId="0" xfId="0" applyFont="1" applyBorder="1"/>
    <xf numFmtId="0" fontId="7" fillId="0" borderId="0" xfId="4"/>
    <xf numFmtId="0" fontId="3" fillId="0" borderId="0" xfId="2"/>
    <xf numFmtId="0" fontId="6" fillId="0" borderId="0" xfId="5"/>
    <xf numFmtId="0" fontId="2" fillId="0" borderId="0" xfId="3"/>
    <xf numFmtId="0" fontId="9" fillId="0" borderId="0" xfId="8"/>
    <xf numFmtId="3" fontId="9" fillId="0" borderId="0" xfId="9">
      <alignment horizontal="right"/>
    </xf>
    <xf numFmtId="3" fontId="9" fillId="0" borderId="0" xfId="10">
      <alignment horizontal="right"/>
    </xf>
    <xf numFmtId="0" fontId="0" fillId="0" borderId="0" xfId="8" applyFont="1" applyBorder="1"/>
    <xf numFmtId="3" fontId="0" fillId="0" borderId="0" xfId="9" applyFont="1" applyBorder="1">
      <alignment horizontal="right"/>
    </xf>
    <xf numFmtId="3" fontId="0" fillId="0" borderId="0" xfId="10" applyFont="1" applyBorder="1">
      <alignment horizontal="right"/>
    </xf>
    <xf numFmtId="0" fontId="3" fillId="0" borderId="0" xfId="2" applyBorder="1"/>
    <xf numFmtId="0" fontId="0" fillId="0" borderId="0" xfId="8" applyFont="1"/>
  </cellXfs>
  <cellStyles count="11">
    <cellStyle name="Açıklama Metni" xfId="6" builtinId="53" customBuiltin="1"/>
    <cellStyle name="Ana Başlık" xfId="1" builtinId="15" customBuiltin="1"/>
    <cellStyle name="Başlık 1" xfId="2" builtinId="16" customBuiltin="1"/>
    <cellStyle name="Başlık 2" xfId="3" builtinId="17" customBuiltin="1"/>
    <cellStyle name="Başlık 3" xfId="4" builtinId="18" customBuiltin="1"/>
    <cellStyle name="Başlık 4" xfId="5" builtinId="19" customBuiltin="1"/>
    <cellStyle name="Fark" xfId="10"/>
    <cellStyle name="Normal" xfId="0" builtinId="0" customBuiltin="1"/>
    <cellStyle name="Tablo Ayrıntıları" xfId="8"/>
    <cellStyle name="Tutarlar" xfId="9"/>
    <cellStyle name="Yıl" xfId="7"/>
  </cellStyles>
  <dxfs count="24">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numFmt numFmtId="3" formatCode="#,##0"/>
    </dxf>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numFmt numFmtId="3" formatCode="#,##0"/>
    </dxf>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numFmt numFmtId="3" formatCode="#,##0"/>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24994659260841701"/>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Aile bütçesi nakit akışı" defaultPivotStyle="PivotStyleLight16">
    <tableStyle name="Aile bütçesi nakit akışı" pivot="0" count="3">
      <tableStyleElement type="wholeTable" dxfId="23"/>
      <tableStyleElement type="headerRow" dxfId="22"/>
      <tableStyleElement type="totalRow" dxfId="21"/>
    </tableStyle>
    <tableStyle name="Aile bütçesi aylık gideri" pivot="0" count="3">
      <tableStyleElement type="wholeTable" dxfId="20"/>
      <tableStyleElement type="headerRow" dxfId="19"/>
      <tableStyleElement type="totalRow" dxfId="18"/>
    </tableStyle>
    <tableStyle name="Aile bütçesi aylık geliri" pivot="0" count="3">
      <tableStyleElement type="wholeTable" dxfId="17"/>
      <tableStyleElement type="headerRow" dxfId="16"/>
      <tableStyleElement type="totalRow"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'GRAFİK VERİLERİ'!$C$3</c:f>
              <c:strCache>
                <c:ptCount val="1"/>
                <c:pt idx="0">
                  <c:v>Öngörülen</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'GRAFİK VERİLERİ'!$B$4:$B$6</c:f>
              <c:strCache>
                <c:ptCount val="3"/>
                <c:pt idx="0">
                  <c:v>Nakit Akışı</c:v>
                </c:pt>
                <c:pt idx="1">
                  <c:v>Aylık Gelir</c:v>
                </c:pt>
                <c:pt idx="2">
                  <c:v>Aylık Gider</c:v>
                </c:pt>
              </c:strCache>
            </c:strRef>
          </c:cat>
          <c:val>
            <c:numRef>
              <c:f>'GRAFİK VERİLERİ'!$C$4:$C$6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'GRAFİK VERİLERİ'!$D$3</c:f>
              <c:strCache>
                <c:ptCount val="1"/>
                <c:pt idx="0">
                  <c:v>Fiili</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'GRAFİK VERİLERİ'!$B$4:$B$6</c:f>
              <c:strCache>
                <c:ptCount val="3"/>
                <c:pt idx="0">
                  <c:v>Nakit Akışı</c:v>
                </c:pt>
                <c:pt idx="1">
                  <c:v>Aylık Gelir</c:v>
                </c:pt>
                <c:pt idx="2">
                  <c:v>Aylık Gider</c:v>
                </c:pt>
              </c:strCache>
            </c:strRef>
          </c:cat>
          <c:val>
            <c:numRef>
              <c:f>'GRAFİK VERİLERİ'!$D$4:$D$6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20927144"/>
        <c:axId val="420929496"/>
      </c:barChart>
      <c:catAx>
        <c:axId val="42092714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tr-TR"/>
          </a:p>
        </c:txPr>
        <c:crossAx val="420929496"/>
        <c:crosses val="autoZero"/>
        <c:auto val="1"/>
        <c:lblAlgn val="ctr"/>
        <c:lblOffset val="100"/>
        <c:noMultiLvlLbl val="0"/>
      </c:catAx>
      <c:valAx>
        <c:axId val="420929496"/>
        <c:scaling>
          <c:orientation val="minMax"/>
        </c:scaling>
        <c:delete val="0"/>
        <c:axPos val="l"/>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tr-TR"/>
          </a:p>
        </c:txPr>
        <c:crossAx val="420927144"/>
        <c:crosses val="autoZero"/>
        <c:crossBetween val="between"/>
      </c:valAx>
      <c:spPr>
        <a:noFill/>
        <a:ln>
          <a:noFill/>
        </a:ln>
        <a:effectLst/>
      </c:spPr>
    </c:plotArea>
    <c:legend>
      <c:legendPos val="tr"/>
      <c:layout>
        <c:manualLayout>
          <c:xMode val="edge"/>
          <c:yMode val="edge"/>
          <c:x val="3.6966424077775693E-2"/>
          <c:y val="0.68999918686350659"/>
          <c:w val="0.12874683649413149"/>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no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3</xdr:row>
      <xdr:rowOff>133350</xdr:rowOff>
    </xdr:from>
    <xdr:to>
      <xdr:col>5</xdr:col>
      <xdr:colOff>0</xdr:colOff>
      <xdr:row>4</xdr:row>
      <xdr:rowOff>2542442</xdr:rowOff>
    </xdr:to>
    <xdr:graphicFrame macro="">
      <xdr:nvGraphicFramePr>
        <xdr:cNvPr id="3" name="Bütçe Grafiği" descr="Nakit akışı ve hem öngörülen hem de gerçek aylık gelir ve aylık gider değerlerini gösteren sütun grafiği">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akitAkışı" displayName="NakitAkışı" ref="B6:E9" totalsRowCount="1" totalsRowDxfId="14">
  <autoFilter ref="B6:E8"/>
  <tableColumns count="4">
    <tableColumn id="1" name="Nakit Akışı" totalsRowLabel="Toplam Nakit" totalsRowDxfId="13"/>
    <tableColumn id="3" name="Öngörülen" totalsRowFunction="custom" totalsRowDxfId="12">
      <totalsRowFormula>C7-C8</totalsRowFormula>
    </tableColumn>
    <tableColumn id="4" name="Fiili" totalsRowFunction="custom" totalsRowDxfId="11">
      <totalsRowFormula>D7-D8</totalsRowFormula>
    </tableColumn>
    <tableColumn id="5" name="Fark" totalsRowFunction="sum" totalsRowDxfId="10"/>
  </tableColumns>
  <tableStyleInfo name="Aile bütçesi nakit akışı" showFirstColumn="0" showLastColumn="0" showRowStripes="0" showColumnStripes="0"/>
  <extLst>
    <ext xmlns:x14="http://schemas.microsoft.com/office/spreadsheetml/2009/9/main" uri="{504A1905-F514-4f6f-8877-14C23A59335A}">
      <x14:table altTextSummary="Öngörülen ve fiili nakit akışlarını içeren Nakit Akışı tablosu, Aylık Gelir ve Aylık Gider çalışma sayfalarındaki toplam gelir ve toplam gider değerleri temelinde otomatik olarak oluşturulur. Fark, bu toplamlar temelinde otomatik olarak saptanır"/>
    </ext>
  </extLst>
</table>
</file>

<file path=xl/tables/table2.xml><?xml version="1.0" encoding="utf-8"?>
<table xmlns="http://schemas.openxmlformats.org/spreadsheetml/2006/main" id="5" name="Gelir" displayName="Gelir" ref="B5:E9" totalsRowCount="1" totalsRowDxfId="9">
  <autoFilter ref="B5:E8"/>
  <tableColumns count="4">
    <tableColumn id="1" name="Aylık Gelir" totalsRowLabel="Toplam Gelir" totalsRowDxfId="8"/>
    <tableColumn id="3" name="Öngörülen" totalsRowFunction="sum" totalsRowDxfId="7"/>
    <tableColumn id="4" name="Fiili" totalsRowFunction="sum" totalsRowDxfId="6"/>
    <tableColumn id="5" name="Fark" totalsRowFunction="sum" totalsRowDxfId="5">
      <calculatedColumnFormula>Gelir[[#This Row],[Fiili]]-Gelir[[#This Row],[Öngörülen]]</calculatedColumnFormula>
    </tableColumn>
  </tableColumns>
  <tableStyleInfo name="Aile bütçesi aylık geliri" showFirstColumn="0" showLastColumn="0" showRowStripes="1" showColumnStripes="0"/>
  <extLst>
    <ext xmlns:x14="http://schemas.microsoft.com/office/spreadsheetml/2009/9/main" uri="{504A1905-F514-4f6f-8877-14C23A59335A}">
      <x14:table altTextSummary="Öngörülen ve fiili gelir kaynaklarını izlemeye yönelik Aylık Gelir tablosu. Fark değeri bu girişler temelinde otomatik olarak saptanır"/>
    </ext>
  </extLst>
</table>
</file>

<file path=xl/tables/table3.xml><?xml version="1.0" encoding="utf-8"?>
<table xmlns="http://schemas.openxmlformats.org/spreadsheetml/2006/main" id="9" name="Gider" displayName="Gider" ref="B5:E26" totalsRowCount="1" totalsRowDxfId="4">
  <autoFilter ref="B5:E25"/>
  <tableColumns count="4">
    <tableColumn id="1" name="Aylık Gider" totalsRowLabel="Toplam" totalsRowDxfId="3"/>
    <tableColumn id="3" name="Öngörülen" totalsRowFunction="sum" totalsRowDxfId="2"/>
    <tableColumn id="4" name="Fiili" totalsRowFunction="sum" totalsRowDxfId="1"/>
    <tableColumn id="5" name="Fark" totalsRowFunction="sum" totalsRowDxfId="0">
      <calculatedColumnFormula>Gider[[#This Row],[Öngörülen]]-Gider[[#This Row],[Fiili]]</calculatedColumnFormula>
    </tableColumn>
  </tableColumns>
  <tableStyleInfo name="Aile bütçesi aylık gideri" showFirstColumn="0" showLastColumn="0" showRowStripes="1" showColumnStripes="0"/>
  <extLst>
    <ext xmlns:x14="http://schemas.microsoft.com/office/spreadsheetml/2009/9/main" uri="{504A1905-F514-4f6f-8877-14C23A59335A}">
      <x14:table altTextSummary="Öngörülen ve fiili gelir kaynaklarını izlemeye yönelik Aylık Gider tablosu. Fark değeri bu girişler temelinde otomatik olarak saptanır"/>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E9"/>
  <sheetViews>
    <sheetView showGridLines="0" tabSelected="1" zoomScaleNormal="100" workbookViewId="0"/>
  </sheetViews>
  <sheetFormatPr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
        <v>0</v>
      </c>
      <c r="C1" s="2"/>
    </row>
    <row r="2" spans="2:5" ht="46.5" customHeight="1" x14ac:dyDescent="0.3">
      <c r="B2" s="4" t="s">
        <v>1</v>
      </c>
      <c r="C2" s="2"/>
    </row>
    <row r="3" spans="2:5" ht="27" thickBot="1" x14ac:dyDescent="0.45">
      <c r="B3" s="12" t="str">
        <f ca="1">TEXT(TODAY(),"aaaa")</f>
        <v>Ocak</v>
      </c>
      <c r="C3" s="2"/>
    </row>
    <row r="4" spans="2:5" ht="26.25" x14ac:dyDescent="0.3">
      <c r="B4" s="7">
        <f ca="1">YEAR(TODAY())</f>
        <v>2017</v>
      </c>
      <c r="C4" s="2"/>
    </row>
    <row r="5" spans="2:5" ht="219.75" customHeight="1" x14ac:dyDescent="0.3">
      <c r="B5" s="6" t="s">
        <v>2</v>
      </c>
      <c r="C5" s="2"/>
    </row>
    <row r="6" spans="2:5" ht="45" customHeight="1" x14ac:dyDescent="0.5">
      <c r="B6" s="20" t="s">
        <v>3</v>
      </c>
      <c r="C6" s="9" t="s">
        <v>7</v>
      </c>
      <c r="D6" s="9" t="s">
        <v>8</v>
      </c>
      <c r="E6" s="9" t="s">
        <v>9</v>
      </c>
    </row>
    <row r="7" spans="2:5" x14ac:dyDescent="0.3">
      <c r="B7" s="17" t="s">
        <v>4</v>
      </c>
      <c r="C7" s="18">
        <f>Gelir[[#Totals],[Öngörülen]]</f>
        <v>5700</v>
      </c>
      <c r="D7" s="18">
        <f>Gelir[[#Totals],[Fiili]]</f>
        <v>5500</v>
      </c>
      <c r="E7" s="19">
        <f>Gelir[[#Totals],[Fark]]</f>
        <v>-200</v>
      </c>
    </row>
    <row r="8" spans="2:5" x14ac:dyDescent="0.3">
      <c r="B8" s="17" t="s">
        <v>5</v>
      </c>
      <c r="C8" s="18">
        <f>Gider[[#Totals],[Öngörülen]]</f>
        <v>3603</v>
      </c>
      <c r="D8" s="18">
        <f>Gider[[#Totals],[Fiili]]</f>
        <v>3655</v>
      </c>
      <c r="E8" s="19">
        <f>Gider[[#Totals],[Fark]]</f>
        <v>-52</v>
      </c>
    </row>
    <row r="9" spans="2:5" x14ac:dyDescent="0.3">
      <c r="B9" s="9" t="s">
        <v>6</v>
      </c>
      <c r="C9" s="8">
        <f>C7-C8</f>
        <v>2097</v>
      </c>
      <c r="D9" s="8">
        <f>D7-D8</f>
        <v>1845</v>
      </c>
      <c r="E9" s="8">
        <f>SUBTOTAL(109,NakitAkışı[Fark])</f>
        <v>-252</v>
      </c>
    </row>
  </sheetData>
  <dataValidations count="9">
    <dataValidation allowBlank="1" showInputMessage="1" showErrorMessage="1" prompt="Üç çalışma sayfası olan Aile bütçesi çalışma kitabı: Nakit Akışı, Aylık Gelir ve Aylık Gider. Her tablonun öngörülen ve fiili tutarları bir grafikte görselleştirilir. B1’e aile bütçesinin adını, B2’ye başlığı, B3’e ayı ve B4’e yılı girin" sqref="A1"/>
    <dataValidation allowBlank="1" showInputMessage="1" showErrorMessage="1" prompt="Bu hücreye bu Aile Bütçesi çalışma sayfası için bir ad girin" sqref="B1"/>
    <dataValidation allowBlank="1" showInputMessage="1" showErrorMessage="1" prompt="Bir hücreye bir ay girin" sqref="B3"/>
    <dataValidation allowBlank="1" showInputMessage="1" showErrorMessage="1" prompt="Bir hücreye bir yıl girin" sqref="B4"/>
    <dataValidation allowBlank="1" showInputMessage="1" showErrorMessage="1" prompt="Bu sütundaki Toplam Gelir ve Toplam Gider öğeleri, Gelir ve Gider tablolarındaki girişler temelinde otomatik olarak güncelleştirilir" sqref="B6"/>
    <dataValidation allowBlank="1" showInputMessage="1" showErrorMessage="1" prompt="Bu sütun, Gelir ve Gider tablolarından alınan değerler temelinde otomatik olarak güncelleştirilir" sqref="C6:D6"/>
    <dataValidation allowBlank="1" showInputMessage="1" showErrorMessage="1" prompt="Bu sütun, Gelir ve Gider tablolarındaki değerler temelinde otomatik olarak güncelleştirilir.  Bu sütundaki değerlere renkli daire simgeleri eklenir; negatif kırmızı, sıfır sarı ve pozitif de yeşildir" sqref="E6"/>
    <dataValidation allowBlank="1" showInputMessage="1" showErrorMessage="1" prompt="Fiili ile Öngörülen Nakit Akışı, Aylık Gelir ve Aylık Gider karşılaştırmasını gösteren grafik" sqref="B5"/>
    <dataValidation allowBlank="1" showInputMessage="1" showErrorMessage="1" prompt="Bu hücreye bu çalışma kitabı için bir ad girin" sqref="B2"/>
  </dataValidations>
  <printOptions horizontalCentered="1"/>
  <pageMargins left="0.4" right="0.4" top="0.4" bottom="0.4" header="0.25" footer="0.25"/>
  <pageSetup paperSize="9" fitToHeight="0" orientation="portrait" r:id="rId1"/>
  <headerFooter differentFirst="1">
    <oddFooter>&amp;CPage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E9"/>
  <sheetViews>
    <sheetView showGridLines="0" zoomScaleNormal="100" workbookViewId="0"/>
  </sheetViews>
  <sheetFormatPr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Ad</f>
        <v>Ad</v>
      </c>
      <c r="C1" s="2"/>
    </row>
    <row r="2" spans="2:5" ht="46.5" customHeight="1" x14ac:dyDescent="0.3">
      <c r="B2" s="4" t="str">
        <f>BütçeBaşlığı</f>
        <v>Aile Bütçesi</v>
      </c>
      <c r="C2" s="2"/>
    </row>
    <row r="3" spans="2:5" ht="27" thickBot="1" x14ac:dyDescent="0.45">
      <c r="B3" s="12" t="str">
        <f ca="1">Ay</f>
        <v>Ocak</v>
      </c>
      <c r="C3" s="2"/>
    </row>
    <row r="4" spans="2:5" ht="26.25" x14ac:dyDescent="0.3">
      <c r="B4" s="7">
        <f ca="1">Yıl</f>
        <v>2017</v>
      </c>
      <c r="C4" s="2"/>
    </row>
    <row r="5" spans="2:5" ht="45" customHeight="1" x14ac:dyDescent="0.5">
      <c r="B5" s="13" t="s">
        <v>10</v>
      </c>
      <c r="C5" t="s">
        <v>7</v>
      </c>
      <c r="D5" t="s">
        <v>8</v>
      </c>
      <c r="E5" t="s">
        <v>9</v>
      </c>
    </row>
    <row r="6" spans="2:5" x14ac:dyDescent="0.3">
      <c r="B6" s="14" t="s">
        <v>11</v>
      </c>
      <c r="C6" s="15">
        <v>4000</v>
      </c>
      <c r="D6" s="15">
        <v>4000</v>
      </c>
      <c r="E6" s="16">
        <f>Gelir[[#This Row],[Fiili]]-Gelir[[#This Row],[Öngörülen]]</f>
        <v>0</v>
      </c>
    </row>
    <row r="7" spans="2:5" x14ac:dyDescent="0.3">
      <c r="B7" s="14" t="s">
        <v>12</v>
      </c>
      <c r="C7" s="15">
        <v>1400</v>
      </c>
      <c r="D7" s="15">
        <v>1500</v>
      </c>
      <c r="E7" s="16">
        <f>Gelir[[#This Row],[Fiili]]-Gelir[[#This Row],[Öngörülen]]</f>
        <v>100</v>
      </c>
    </row>
    <row r="8" spans="2:5" x14ac:dyDescent="0.3">
      <c r="B8" s="14" t="s">
        <v>13</v>
      </c>
      <c r="C8" s="15">
        <v>300</v>
      </c>
      <c r="D8" s="15">
        <v>0</v>
      </c>
      <c r="E8" s="16">
        <f>Gelir[[#This Row],[Fiili]]-Gelir[[#This Row],[Öngörülen]]</f>
        <v>-300</v>
      </c>
    </row>
    <row r="9" spans="2:5" x14ac:dyDescent="0.3">
      <c r="B9" s="9" t="s">
        <v>4</v>
      </c>
      <c r="C9" s="8">
        <f>SUBTOTAL(109,Gelir[Öngörülen])</f>
        <v>5700</v>
      </c>
      <c r="D9" s="8">
        <f>SUBTOTAL(109,Gelir[Fiili])</f>
        <v>5500</v>
      </c>
      <c r="E9" s="8">
        <f>SUBTOTAL(109,Gelir[Fark])</f>
        <v>-200</v>
      </c>
    </row>
  </sheetData>
  <dataValidations count="9">
    <dataValidation allowBlank="1" showInputMessage="1" showErrorMessage="1" prompt="Bu sütun, bu tablonun Öngörülen ve Fiili sütunlarındaki değerler temelinde otomatik olarak güncelleştirilir. Bu sütundaki değerlere renkli daire simgeleri eklenir; negatif kırmızı, sıfır sarı ve pozitif de yeşildir" sqref="E5"/>
    <dataValidation allowBlank="1" showInputMessage="1" showErrorMessage="1" prompt="Bu sütuna fiili gelir değerini girin" sqref="D5"/>
    <dataValidation allowBlank="1" showInputMessage="1" showErrorMessage="1" prompt="Bu sütuna öngörülen gelir değerini girin" sqref="C5"/>
    <dataValidation allowBlank="1" showInputMessage="1" showErrorMessage="1" prompt="Bu sütuna gelir ayrıntılarınızı girin" sqref="B5"/>
    <dataValidation allowBlank="1" showInputMessage="1" showErrorMessage="1" prompt="Nakit Akışı çalışma sayfasının B4 hücresindeki yıl girişine göre otomatik olarak güncelleştirilir" sqref="B4"/>
    <dataValidation allowBlank="1" showInputMessage="1" showErrorMessage="1" prompt="Nakit Akışı çalışma sayfasının B3 hücresindeki ay girişine göre otomatik olarak güncelleştirilir" sqref="B3"/>
    <dataValidation allowBlank="1" showInputMessage="1" showErrorMessage="1" prompt="Nakit Akışı çalışma sayfasının B1 hücresindeki ad girişine göre otomatik olarak güncelleştirilir" sqref="B1"/>
    <dataValidation allowBlank="1" showInputMessage="1" showErrorMessage="1" prompt="Öngörülen ve fiili aylık gelir kaynaklarını izlemeye yönelik Aylık Gelir tablosunu içeren Aylık Gelir çalışma sayfası. Çalışma sayfasının Ad, Başlık Ay ve Yıl değerleri, Nakit Akışı çalışma sayfasındaki girişler temelinde otomatik olarak güncelleştirilir " sqref="A1"/>
    <dataValidation allowBlank="1" showInputMessage="1" showErrorMessage="1" prompt="Nakit Akışı çalışma sayfasının B2 hücresindeki başlık girişine göre otomatik olarak güncelleştirilir" sqref="B2"/>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B1:E26"/>
  <sheetViews>
    <sheetView showGridLines="0" zoomScaleNormal="100" workbookViewId="0">
      <selection activeCell="B13" sqref="B13"/>
    </sheetView>
  </sheetViews>
  <sheetFormatPr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Ad</f>
        <v>Ad</v>
      </c>
      <c r="C1" s="2"/>
    </row>
    <row r="2" spans="2:5" ht="46.5" customHeight="1" x14ac:dyDescent="0.3">
      <c r="B2" s="4" t="str">
        <f>BütçeBaşlığı</f>
        <v>Aile Bütçesi</v>
      </c>
      <c r="C2" s="2"/>
    </row>
    <row r="3" spans="2:5" ht="27" thickBot="1" x14ac:dyDescent="0.45">
      <c r="B3" s="12" t="str">
        <f ca="1">Ay</f>
        <v>Ocak</v>
      </c>
      <c r="C3" s="2"/>
    </row>
    <row r="4" spans="2:5" ht="26.25" x14ac:dyDescent="0.3">
      <c r="B4" s="7">
        <f ca="1">Yıl</f>
        <v>2017</v>
      </c>
      <c r="C4" s="2"/>
    </row>
    <row r="5" spans="2:5" ht="45" customHeight="1" x14ac:dyDescent="0.5">
      <c r="B5" s="10" t="s">
        <v>14</v>
      </c>
      <c r="C5" t="s">
        <v>7</v>
      </c>
      <c r="D5" t="s">
        <v>8</v>
      </c>
      <c r="E5" t="s">
        <v>9</v>
      </c>
    </row>
    <row r="6" spans="2:5" x14ac:dyDescent="0.3">
      <c r="B6" s="14" t="s">
        <v>15</v>
      </c>
      <c r="C6" s="15">
        <v>1500</v>
      </c>
      <c r="D6" s="15">
        <v>1500</v>
      </c>
      <c r="E6" s="16">
        <f>Gider[[#This Row],[Öngörülen]]-Gider[[#This Row],[Fiili]]</f>
        <v>0</v>
      </c>
    </row>
    <row r="7" spans="2:5" x14ac:dyDescent="0.3">
      <c r="B7" s="14" t="s">
        <v>16</v>
      </c>
      <c r="C7" s="15">
        <v>250</v>
      </c>
      <c r="D7" s="15">
        <v>280</v>
      </c>
      <c r="E7" s="16">
        <f>Gider[[#This Row],[Öngörülen]]-Gider[[#This Row],[Fiili]]</f>
        <v>-30</v>
      </c>
    </row>
    <row r="8" spans="2:5" x14ac:dyDescent="0.3">
      <c r="B8" s="14" t="s">
        <v>17</v>
      </c>
      <c r="C8" s="15">
        <v>38</v>
      </c>
      <c r="D8" s="15">
        <v>38</v>
      </c>
      <c r="E8" s="16">
        <f>Gider[[#This Row],[Öngörülen]]-Gider[[#This Row],[Fiili]]</f>
        <v>0</v>
      </c>
    </row>
    <row r="9" spans="2:5" x14ac:dyDescent="0.3">
      <c r="B9" s="14" t="s">
        <v>18</v>
      </c>
      <c r="C9" s="15">
        <v>65</v>
      </c>
      <c r="D9" s="15">
        <v>78</v>
      </c>
      <c r="E9" s="16">
        <f>Gider[[#This Row],[Öngörülen]]-Gider[[#This Row],[Fiili]]</f>
        <v>-13</v>
      </c>
    </row>
    <row r="10" spans="2:5" x14ac:dyDescent="0.3">
      <c r="B10" s="14" t="s">
        <v>19</v>
      </c>
      <c r="C10" s="15">
        <v>25</v>
      </c>
      <c r="D10" s="15">
        <v>21</v>
      </c>
      <c r="E10" s="16">
        <f>Gider[[#This Row],[Öngörülen]]-Gider[[#This Row],[Fiili]]</f>
        <v>4</v>
      </c>
    </row>
    <row r="11" spans="2:5" x14ac:dyDescent="0.3">
      <c r="B11" s="14" t="s">
        <v>20</v>
      </c>
      <c r="C11" s="15">
        <v>75</v>
      </c>
      <c r="D11" s="15">
        <v>83</v>
      </c>
      <c r="E11" s="16">
        <f>Gider[[#This Row],[Öngörülen]]-Gider[[#This Row],[Fiili]]</f>
        <v>-8</v>
      </c>
    </row>
    <row r="12" spans="2:5" x14ac:dyDescent="0.3">
      <c r="B12" s="21" t="s">
        <v>36</v>
      </c>
      <c r="C12" s="15">
        <v>60</v>
      </c>
      <c r="D12" s="15">
        <v>60</v>
      </c>
      <c r="E12" s="16">
        <f>Gider[[#This Row],[Öngörülen]]-Gider[[#This Row],[Fiili]]</f>
        <v>0</v>
      </c>
    </row>
    <row r="13" spans="2:5" x14ac:dyDescent="0.3">
      <c r="B13" s="14" t="s">
        <v>21</v>
      </c>
      <c r="C13" s="15">
        <v>0</v>
      </c>
      <c r="D13" s="15">
        <v>60</v>
      </c>
      <c r="E13" s="16">
        <f>Gider[[#This Row],[Öngörülen]]-Gider[[#This Row],[Fiili]]</f>
        <v>-60</v>
      </c>
    </row>
    <row r="14" spans="2:5" x14ac:dyDescent="0.3">
      <c r="B14" s="14" t="s">
        <v>22</v>
      </c>
      <c r="C14" s="15">
        <v>180</v>
      </c>
      <c r="D14" s="15">
        <v>150</v>
      </c>
      <c r="E14" s="16">
        <f>Gider[[#This Row],[Öngörülen]]-Gider[[#This Row],[Fiili]]</f>
        <v>30</v>
      </c>
    </row>
    <row r="15" spans="2:5" x14ac:dyDescent="0.3">
      <c r="B15" s="14" t="s">
        <v>23</v>
      </c>
      <c r="C15" s="15">
        <v>250</v>
      </c>
      <c r="D15" s="15">
        <v>250</v>
      </c>
      <c r="E15" s="16">
        <f>Gider[[#This Row],[Öngörülen]]-Gider[[#This Row],[Fiili]]</f>
        <v>0</v>
      </c>
    </row>
    <row r="16" spans="2:5" x14ac:dyDescent="0.3">
      <c r="B16" s="14" t="s">
        <v>24</v>
      </c>
      <c r="C16" s="15">
        <v>75</v>
      </c>
      <c r="D16" s="15">
        <v>80</v>
      </c>
      <c r="E16" s="16">
        <f>Gider[[#This Row],[Öngörülen]]-Gider[[#This Row],[Fiili]]</f>
        <v>-5</v>
      </c>
    </row>
    <row r="17" spans="2:5" x14ac:dyDescent="0.3">
      <c r="B17" s="14" t="s">
        <v>25</v>
      </c>
      <c r="C17" s="15">
        <v>280</v>
      </c>
      <c r="D17" s="15">
        <v>260</v>
      </c>
      <c r="E17" s="16">
        <f>Gider[[#This Row],[Öngörülen]]-Gider[[#This Row],[Fiili]]</f>
        <v>20</v>
      </c>
    </row>
    <row r="18" spans="2:5" x14ac:dyDescent="0.3">
      <c r="B18" s="14" t="s">
        <v>26</v>
      </c>
      <c r="C18" s="15">
        <v>75</v>
      </c>
      <c r="D18" s="15">
        <v>65</v>
      </c>
      <c r="E18" s="16">
        <f>Gider[[#This Row],[Öngörülen]]-Gider[[#This Row],[Fiili]]</f>
        <v>10</v>
      </c>
    </row>
    <row r="19" spans="2:5" x14ac:dyDescent="0.3">
      <c r="B19" s="14" t="s">
        <v>27</v>
      </c>
      <c r="C19" s="15">
        <v>255</v>
      </c>
      <c r="D19" s="15">
        <v>255</v>
      </c>
      <c r="E19" s="16">
        <f>Gider[[#This Row],[Öngörülen]]-Gider[[#This Row],[Fiili]]</f>
        <v>0</v>
      </c>
    </row>
    <row r="20" spans="2:5" x14ac:dyDescent="0.3">
      <c r="B20" s="14" t="s">
        <v>28</v>
      </c>
      <c r="C20" s="15">
        <v>100</v>
      </c>
      <c r="D20" s="15">
        <v>100</v>
      </c>
      <c r="E20" s="16">
        <f>Gider[[#This Row],[Öngörülen]]-Gider[[#This Row],[Fiili]]</f>
        <v>0</v>
      </c>
    </row>
    <row r="21" spans="2:5" x14ac:dyDescent="0.3">
      <c r="B21" s="14" t="s">
        <v>29</v>
      </c>
      <c r="C21" s="15">
        <v>0</v>
      </c>
      <c r="D21" s="15">
        <v>0</v>
      </c>
      <c r="E21" s="16">
        <f>Gider[[#This Row],[Öngörülen]]-Gider[[#This Row],[Fiili]]</f>
        <v>0</v>
      </c>
    </row>
    <row r="22" spans="2:5" x14ac:dyDescent="0.3">
      <c r="B22" s="14" t="s">
        <v>30</v>
      </c>
      <c r="C22" s="15">
        <v>0</v>
      </c>
      <c r="D22" s="15">
        <v>0</v>
      </c>
      <c r="E22" s="16">
        <f>Gider[[#This Row],[Öngörülen]]-Gider[[#This Row],[Fiili]]</f>
        <v>0</v>
      </c>
    </row>
    <row r="23" spans="2:5" x14ac:dyDescent="0.3">
      <c r="B23" s="14" t="s">
        <v>31</v>
      </c>
      <c r="C23" s="15">
        <v>150</v>
      </c>
      <c r="D23" s="15">
        <v>150</v>
      </c>
      <c r="E23" s="16">
        <f>Gider[[#This Row],[Öngörülen]]-Gider[[#This Row],[Fiili]]</f>
        <v>0</v>
      </c>
    </row>
    <row r="24" spans="2:5" x14ac:dyDescent="0.3">
      <c r="B24" s="14" t="s">
        <v>32</v>
      </c>
      <c r="C24" s="15">
        <v>225</v>
      </c>
      <c r="D24" s="15">
        <v>225</v>
      </c>
      <c r="E24" s="16">
        <f>Gider[[#This Row],[Öngörülen]]-Gider[[#This Row],[Fiili]]</f>
        <v>0</v>
      </c>
    </row>
    <row r="25" spans="2:5" x14ac:dyDescent="0.3">
      <c r="B25" s="14" t="s">
        <v>33</v>
      </c>
      <c r="C25" s="15">
        <v>0</v>
      </c>
      <c r="D25" s="15">
        <v>0</v>
      </c>
      <c r="E25" s="16">
        <f>Gider[[#This Row],[Öngörülen]]-Gider[[#This Row],[Fiili]]</f>
        <v>0</v>
      </c>
    </row>
    <row r="26" spans="2:5" x14ac:dyDescent="0.3">
      <c r="B26" s="9" t="s">
        <v>34</v>
      </c>
      <c r="C26" s="8">
        <f>SUBTOTAL(109,Gider[Öngörülen])</f>
        <v>3603</v>
      </c>
      <c r="D26" s="8">
        <f>SUBTOTAL(109,Gider[Fiili])</f>
        <v>3655</v>
      </c>
      <c r="E26" s="8">
        <f>SUBTOTAL(109,Gider[Fark])</f>
        <v>-52</v>
      </c>
    </row>
  </sheetData>
  <dataValidations count="9">
    <dataValidation allowBlank="1" showInputMessage="1" showErrorMessage="1" prompt="Öngörülen ve fiili aylık giderleri izlemeye yönelik Aylık Gider tablosunu içeren Aylık Gider çalışma sayfası. Çalışma sayfasının Ad, Başlık Ay ve Yıl değerleri, Nakit Akışı çalışma sayfasındaki girişler temelinde otomatik olarak güncelleştirilir" sqref="A1"/>
    <dataValidation allowBlank="1" showInputMessage="1" showErrorMessage="1" prompt="Nakit Akışı çalışma sayfasının B1 hücresindeki ad girişine göre otomatik olarak güncelleştirilir" sqref="B1"/>
    <dataValidation allowBlank="1" showInputMessage="1" showErrorMessage="1" prompt="Nakit Akışı çalışma sayfasının B3 hücresindeki ay girişine göre otomatik olarak güncelleştirilir" sqref="B3"/>
    <dataValidation allowBlank="1" showInputMessage="1" showErrorMessage="1" prompt="Nakit Akışı çalışma sayfasının B4 hücresindeki yıl girişine göre otomatik olarak güncelleştirilir" sqref="B4"/>
    <dataValidation allowBlank="1" showInputMessage="1" showErrorMessage="1" prompt="Bu sütuna gider ayrıntılarını girin" sqref="B5"/>
    <dataValidation allowBlank="1" showInputMessage="1" showErrorMessage="1" prompt="Bu sütuna öngörülen gider değerlerini girin" sqref="C5"/>
    <dataValidation allowBlank="1" showInputMessage="1" showErrorMessage="1" prompt="Bu sütuna fiili gider değerlerini girin" sqref="D5"/>
    <dataValidation allowBlank="1" showInputMessage="1" showErrorMessage="1" prompt="Bu sütun, bu tablonun Öngörülen ve Fiili sütunlarındaki değerler temelinde otomatik olarak güncelleştirilir. Bu sütundaki değerlere renkli daire simgeleri eklenir; negatif kırmızı, sıfır sarı ve pozitif de yeşildir" sqref="E5"/>
    <dataValidation allowBlank="1" showInputMessage="1" showErrorMessage="1" prompt="Nakit Akışı çalışma sayfasının B2 hücresindeki başlık girişine göre otomatik olarak güncelleştirilir" sqref="B2"/>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B1:D6"/>
  <sheetViews>
    <sheetView showGridLines="0" workbookViewId="0"/>
  </sheetViews>
  <sheetFormatPr defaultRowHeight="17.25" x14ac:dyDescent="0.3"/>
  <cols>
    <col min="1" max="1" width="1.77734375" customWidth="1"/>
    <col min="2" max="2" width="14.77734375" customWidth="1"/>
    <col min="3" max="4" width="12.44140625" customWidth="1"/>
  </cols>
  <sheetData>
    <row r="1" spans="2:4" ht="39.75" x14ac:dyDescent="0.5">
      <c r="B1" s="11" t="s">
        <v>35</v>
      </c>
      <c r="C1" s="1"/>
      <c r="D1" s="1"/>
    </row>
    <row r="3" spans="2:4" x14ac:dyDescent="0.3">
      <c r="B3" s="3"/>
      <c r="C3" s="3" t="s">
        <v>7</v>
      </c>
      <c r="D3" s="3" t="s">
        <v>8</v>
      </c>
    </row>
    <row r="4" spans="2:4" x14ac:dyDescent="0.3">
      <c r="B4" s="3" t="s">
        <v>3</v>
      </c>
      <c r="C4" s="3">
        <f>NakitAkışı[[#Totals],[Öngörülen]]</f>
        <v>2097</v>
      </c>
      <c r="D4" s="3">
        <f>NakitAkışı[[#Totals],[Fiili]]</f>
        <v>1845</v>
      </c>
    </row>
    <row r="5" spans="2:4" x14ac:dyDescent="0.3">
      <c r="B5" s="3" t="s">
        <v>10</v>
      </c>
      <c r="C5" s="3">
        <f>Gelir[[#Totals],[Öngörülen]]</f>
        <v>5700</v>
      </c>
      <c r="D5" s="3">
        <f>Gelir[[#Totals],[Fiili]]</f>
        <v>5500</v>
      </c>
    </row>
    <row r="6" spans="2:4" x14ac:dyDescent="0.3">
      <c r="B6" s="3" t="s">
        <v>14</v>
      </c>
      <c r="C6" s="3">
        <f>Gider[[#Totals],[Öngörülen]]</f>
        <v>3603</v>
      </c>
      <c r="D6" s="3">
        <f>Gider[[#Totals],[Fiili]]</f>
        <v>3655</v>
      </c>
    </row>
  </sheetData>
  <printOptions horizontalCentered="1"/>
  <pageMargins left="0.4" right="0.4" top="0.4" bottom="0.4" header="0.25" footer="0.25"/>
  <pageSetup paperSize="9" fitToHeight="0" orientation="portrait" verticalDpi="0" r:id="rId1"/>
  <headerFooter differentFirst="1">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10</vt:i4>
      </vt:variant>
    </vt:vector>
  </HeadingPairs>
  <TitlesOfParts>
    <vt:vector size="14" baseType="lpstr">
      <vt:lpstr>Nakit Akışı</vt:lpstr>
      <vt:lpstr>Aylık Gelir</vt:lpstr>
      <vt:lpstr>Aylık Gider</vt:lpstr>
      <vt:lpstr>GRAFİK VERİLERİ</vt:lpstr>
      <vt:lpstr>Ad</vt:lpstr>
      <vt:lpstr>Ay</vt:lpstr>
      <vt:lpstr>BütçeBaşlığı</vt:lpstr>
      <vt:lpstr>SütunBaşlığı1</vt:lpstr>
      <vt:lpstr>SütunBaşlığı2</vt:lpstr>
      <vt:lpstr>SütunBaşlığı3</vt:lpstr>
      <vt:lpstr>'Aylık Gelir'!Yazdırma_Başlıkları</vt:lpstr>
      <vt:lpstr>'Aylık Gider'!Yazdırma_Başlıkları</vt:lpstr>
      <vt:lpstr>'Nakit Akışı'!Yazdırma_Başlıkları</vt:lpstr>
      <vt:lpstr>Yıl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cp:lastModifiedBy>
  <dcterms:created xsi:type="dcterms:W3CDTF">2016-12-13T10:16:52Z</dcterms:created>
  <dcterms:modified xsi:type="dcterms:W3CDTF">2017-01-30T15:23:26Z</dcterms:modified>
</cp:coreProperties>
</file>