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4" codeName="{51196F13-6AD0-C1B8-E2B4-A1F9AE17003E}"/>
  <workbookPr codeName="ThisWorkbook"/>
  <mc:AlternateContent xmlns:mc="http://schemas.openxmlformats.org/markup-compatibility/2006">
    <mc:Choice Requires="x15">
      <x15ac:absPath xmlns:x15ac="http://schemas.microsoft.com/office/spreadsheetml/2010/11/ac" url="\\Deli\projects\Office_Online\technicians\IMartisek\Bugs\bugfixing\puf\tr-TR\target\"/>
    </mc:Choice>
  </mc:AlternateContent>
  <bookViews>
    <workbookView xWindow="0" yWindow="0" windowWidth="28800" windowHeight="11160"/>
  </bookViews>
  <sheets>
    <sheet name="Depo Stok Listesi" sheetId="2" r:id="rId1"/>
    <sheet name="Stok Seçme Listesi" sheetId="11" r:id="rId2"/>
    <sheet name="Bölme Arama" sheetId="9" r:id="rId3"/>
  </sheets>
  <definedNames>
    <definedName name="BölmeNumarası">BölmeArama[BÖLME NO]</definedName>
    <definedName name="SKUArama">StokListesi[SKU]</definedName>
    <definedName name="SütunBaşlığı1">StokListesi[[#Headers],[SKU]]</definedName>
    <definedName name="SütunBaşlığı2">StokSeçmeListesi[[#Headers],[SİPARİŞ NO]]</definedName>
    <definedName name="SütunBaşlığı3">BölmeArama[[#Headers],[BÖLME NO]]</definedName>
    <definedName name="_xlnm.Print_Titles" localSheetId="2">'Bölme Arama'!$4:$4</definedName>
    <definedName name="_xlnm.Print_Titles" localSheetId="0">'Depo Stok Listesi'!$4:$4</definedName>
    <definedName name="_xlnm.Print_Titles" localSheetId="1">'Stok Seçme Listesi'!$4:$4</definedName>
  </definedNames>
  <calcPr calcId="162913"/>
</workbook>
</file>

<file path=xl/calcChain.xml><?xml version="1.0" encoding="utf-8"?>
<calcChain xmlns="http://schemas.openxmlformats.org/spreadsheetml/2006/main">
  <c r="D3" i="2" l="1"/>
  <c r="C3" i="2"/>
  <c r="K5" i="2"/>
  <c r="K6" i="2"/>
  <c r="K7" i="2"/>
  <c r="K8" i="2"/>
  <c r="K9" i="2"/>
  <c r="K10" i="2"/>
  <c r="K11" i="2"/>
  <c r="K12" i="2"/>
  <c r="K13" i="2"/>
  <c r="K14" i="2"/>
  <c r="K15" i="2"/>
  <c r="J5" i="2"/>
  <c r="J6" i="2"/>
  <c r="J7" i="2"/>
  <c r="J8" i="2"/>
  <c r="J9" i="2"/>
  <c r="J10" i="2"/>
  <c r="J11" i="2"/>
  <c r="J12" i="2"/>
  <c r="J13" i="2"/>
  <c r="J14" i="2"/>
  <c r="J15" i="2"/>
  <c r="E5" i="2"/>
  <c r="I5" i="11" s="1"/>
  <c r="E6" i="2"/>
  <c r="E7" i="2"/>
  <c r="I9" i="11" s="1"/>
  <c r="E8" i="2"/>
  <c r="E9" i="2"/>
  <c r="E10" i="2"/>
  <c r="E11" i="2"/>
  <c r="I7" i="11" s="1"/>
  <c r="E12" i="2"/>
  <c r="E13" i="2"/>
  <c r="E14" i="2"/>
  <c r="I8" i="11" s="1"/>
  <c r="E15" i="2"/>
  <c r="I6" i="11"/>
  <c r="H5" i="11"/>
  <c r="H6" i="11"/>
  <c r="H7" i="11"/>
  <c r="H8" i="11"/>
  <c r="H9" i="11"/>
  <c r="G5" i="11"/>
  <c r="G6" i="11"/>
  <c r="G7" i="11"/>
  <c r="G8" i="11"/>
  <c r="G9" i="11"/>
  <c r="F5" i="11"/>
  <c r="F6" i="11"/>
  <c r="F7" i="11"/>
  <c r="F8" i="11"/>
  <c r="F9" i="11"/>
  <c r="E5" i="11"/>
  <c r="E6" i="11"/>
  <c r="E7" i="11"/>
  <c r="E8" i="11"/>
  <c r="E9" i="11"/>
  <c r="B3" i="2" l="1"/>
</calcChain>
</file>

<file path=xl/sharedStrings.xml><?xml version="1.0" encoding="utf-8"?>
<sst xmlns="http://schemas.openxmlformats.org/spreadsheetml/2006/main" count="109" uniqueCount="66">
  <si>
    <t>DEPO STOK LİSTESİ</t>
  </si>
  <si>
    <t>TOPLAM STOK DEĞERİ:</t>
  </si>
  <si>
    <t>SKU</t>
  </si>
  <si>
    <t>SP7875</t>
  </si>
  <si>
    <t>TR87680</t>
  </si>
  <si>
    <t>MK676554</t>
  </si>
  <si>
    <t>YE98767</t>
  </si>
  <si>
    <t>XR23423</t>
  </si>
  <si>
    <t>PW98762</t>
  </si>
  <si>
    <t>BM87684</t>
  </si>
  <si>
    <t>BH67655</t>
  </si>
  <si>
    <t>WT98768</t>
  </si>
  <si>
    <t>TS3456</t>
  </si>
  <si>
    <t>WDG123</t>
  </si>
  <si>
    <t>STOK ÖĞELERİ:</t>
  </si>
  <si>
    <t>AÇIKLAMA</t>
  </si>
  <si>
    <t>Öğe 1</t>
  </si>
  <si>
    <t>Öğe 2</t>
  </si>
  <si>
    <t>Öğe 3</t>
  </si>
  <si>
    <t>Öğe 4</t>
  </si>
  <si>
    <t>Öğe 5</t>
  </si>
  <si>
    <t>Öğe 6</t>
  </si>
  <si>
    <t>Öğe 7</t>
  </si>
  <si>
    <t>Öğe 8</t>
  </si>
  <si>
    <t>Öğe 9</t>
  </si>
  <si>
    <t>Öğe 10</t>
  </si>
  <si>
    <t>Öğe 11</t>
  </si>
  <si>
    <t>BÖLME SAYISI:</t>
  </si>
  <si>
    <t>BÖLME NO</t>
  </si>
  <si>
    <t>T345</t>
  </si>
  <si>
    <t>T5789</t>
  </si>
  <si>
    <t>T9876</t>
  </si>
  <si>
    <t>T098</t>
  </si>
  <si>
    <t>T349</t>
  </si>
  <si>
    <t>T9875</t>
  </si>
  <si>
    <t>STOK SEÇME LİSTESİ</t>
  </si>
  <si>
    <t>KONUM</t>
  </si>
  <si>
    <t>BÖLME ARAMA</t>
  </si>
  <si>
    <t>BİRİM</t>
  </si>
  <si>
    <t>Kutu (10 adet)</t>
  </si>
  <si>
    <t>Paket (5 adet)</t>
  </si>
  <si>
    <t>MKT</t>
  </si>
  <si>
    <t>YENİDEN SİPARİŞ MİKTARI</t>
  </si>
  <si>
    <t>MALİYET</t>
  </si>
  <si>
    <t>STOK DEĞERİ</t>
  </si>
  <si>
    <t>YENİDEN SİPARİŞ</t>
  </si>
  <si>
    <t>SİPARİŞ NO</t>
  </si>
  <si>
    <t>TP001-1</t>
  </si>
  <si>
    <t>STOK LİSTESİ</t>
  </si>
  <si>
    <t>SEÇME MİKTARI</t>
  </si>
  <si>
    <t>KULLANILABİLİR MİKTAR</t>
  </si>
  <si>
    <t>ÖĞE AÇIKLAMASI</t>
  </si>
  <si>
    <t>Büyük bölme</t>
  </si>
  <si>
    <t>Küçük bölme</t>
  </si>
  <si>
    <t>Orta bölme</t>
  </si>
  <si>
    <t>Satır 2, yuva 1</t>
  </si>
  <si>
    <t>Satır 1, yuva 1</t>
  </si>
  <si>
    <t>Satır 3, yuva 2</t>
  </si>
  <si>
    <t>Satır 3, yuva 1</t>
  </si>
  <si>
    <t>Satır 1, yuva 2</t>
  </si>
  <si>
    <t>Satır 4, yuva 5</t>
  </si>
  <si>
    <t>Satır 2, yuva 2</t>
  </si>
  <si>
    <t>GENİŞLİK</t>
  </si>
  <si>
    <t>YÜKSEKLİK</t>
  </si>
  <si>
    <t>UZUNLUK</t>
  </si>
  <si>
    <t>Adet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</si>
</sst>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00_);\(&quot;$&quot;#,##0.00\)"/>
    <numFmt numFmtId="165" formatCode="&quot;Reorder&quot;;&quot;&quot;;&quot;&quot;"/>
    <numFmt numFmtId="166" formatCode="&quot;&quot;;&quot;&quot;;&quot;Clear Pick List Selected in B2&quot;"/>
    <numFmt numFmtId="167" formatCode="&quot;Pick List was cleared&quot;;&quot;&quot;;&quot;Pick List was not cleared&quot;"/>
    <numFmt numFmtId="168" formatCode="#,##0.00\ &quot;₺&quot;"/>
    <numFmt numFmtId="169" formatCode="&quot;Yeniden sipariş&quot;;&quot;&quot;;&quot;&quot;"/>
  </numFmts>
  <fonts count="12" x14ac:knownFonts="1">
    <font>
      <sz val="11"/>
      <color theme="3" tint="0.14993743705557422"/>
      <name val="Franklin Gothic Medium"/>
      <family val="2"/>
      <scheme val="minor"/>
    </font>
    <font>
      <i/>
      <sz val="10"/>
      <color theme="1"/>
      <name val="Franklin Gothic Medium"/>
      <family val="2"/>
      <scheme val="minor"/>
    </font>
    <font>
      <b/>
      <sz val="26"/>
      <color theme="3" tint="0.14996795556505021"/>
      <name val="Franklin Gothic Medium"/>
      <family val="2"/>
      <scheme val="major"/>
    </font>
    <font>
      <sz val="11"/>
      <color theme="3"/>
      <name val="Franklin Gothic Medium"/>
      <family val="2"/>
      <scheme val="major"/>
    </font>
    <font>
      <b/>
      <sz val="11"/>
      <color theme="1"/>
      <name val="Franklin Gothic Medium"/>
      <family val="2"/>
      <scheme val="minor"/>
    </font>
    <font>
      <sz val="11"/>
      <color theme="3"/>
      <name val="Franklin Gothic Medium"/>
      <family val="2"/>
      <scheme val="minor"/>
    </font>
    <font>
      <sz val="16"/>
      <color theme="4" tint="-0.499984740745262"/>
      <name val="Franklin Gothic Medium"/>
      <family val="2"/>
      <scheme val="major"/>
    </font>
    <font>
      <sz val="11"/>
      <color theme="3" tint="0.14993743705557422"/>
      <name val="Franklin Gothic Medium"/>
      <family val="2"/>
      <scheme val="minor"/>
    </font>
    <font>
      <sz val="11"/>
      <color theme="0"/>
      <name val="Franklin Gothic Medium"/>
      <family val="2"/>
      <scheme val="minor"/>
    </font>
    <font>
      <sz val="11"/>
      <color theme="0"/>
      <name val="Franklin Gothic Medium"/>
      <family val="2"/>
      <scheme val="major"/>
    </font>
    <font>
      <sz val="11"/>
      <color theme="4" tint="-0.499984740745262"/>
      <name val="Franklin Gothic Medium"/>
      <family val="2"/>
      <scheme val="minor"/>
    </font>
    <font>
      <sz val="11"/>
      <color theme="3" tint="0.14990691854609822"/>
      <name val="Franklin Gothic Medium"/>
      <family val="2"/>
      <scheme val="minor"/>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style="thick">
        <color theme="0"/>
      </left>
      <right/>
      <top/>
      <bottom/>
      <diagonal/>
    </border>
  </borders>
  <cellStyleXfs count="15">
    <xf numFmtId="0" fontId="0" fillId="0" borderId="0">
      <alignment vertical="center"/>
    </xf>
    <xf numFmtId="0" fontId="2" fillId="0" borderId="1" applyNumberFormat="0" applyFill="0" applyAlignment="0" applyProtection="0"/>
    <xf numFmtId="0" fontId="9" fillId="2" borderId="0" applyNumberFormat="0" applyProtection="0">
      <alignment horizontal="left" vertical="center" indent="1"/>
    </xf>
    <xf numFmtId="0" fontId="3"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4" fillId="0" borderId="2" applyNumberFormat="0" applyFill="0" applyAlignment="0" applyProtection="0"/>
    <xf numFmtId="165" fontId="11" fillId="0" borderId="0">
      <alignment horizontal="center" vertical="center"/>
    </xf>
    <xf numFmtId="0" fontId="8" fillId="2" borderId="0" applyNumberFormat="0" applyProtection="0">
      <alignment horizontal="right" indent="1"/>
    </xf>
    <xf numFmtId="0" fontId="10" fillId="0" borderId="0" applyNumberFormat="0" applyProtection="0">
      <alignment horizontal="center"/>
    </xf>
    <xf numFmtId="0" fontId="10" fillId="0" borderId="0" applyNumberFormat="0" applyProtection="0">
      <alignment horizontal="center"/>
    </xf>
    <xf numFmtId="0" fontId="6" fillId="0" borderId="0" applyNumberFormat="0" applyFill="0" applyBorder="0" applyProtection="0">
      <alignment horizontal="left" vertical="top"/>
    </xf>
    <xf numFmtId="0" fontId="7" fillId="0" borderId="0">
      <alignment horizontal="left" vertical="center" wrapText="1" indent="1"/>
    </xf>
    <xf numFmtId="1" fontId="7" fillId="0" borderId="0">
      <alignment horizontal="center" vertical="center"/>
    </xf>
    <xf numFmtId="164" fontId="7" fillId="0" borderId="0">
      <alignment horizontal="right" vertical="center"/>
    </xf>
  </cellStyleXfs>
  <cellXfs count="22">
    <xf numFmtId="0" fontId="0" fillId="0" borderId="0" xfId="0">
      <alignment vertical="center"/>
    </xf>
    <xf numFmtId="0" fontId="2" fillId="0" borderId="1" xfId="1" applyAlignment="1">
      <alignment vertical="center"/>
    </xf>
    <xf numFmtId="0" fontId="3" fillId="0" borderId="0" xfId="3"/>
    <xf numFmtId="0" fontId="2" fillId="0" borderId="1" xfId="1"/>
    <xf numFmtId="0" fontId="3" fillId="0" borderId="0" xfId="3" applyAlignment="1"/>
    <xf numFmtId="0" fontId="2" fillId="0" borderId="1" xfId="1" applyAlignment="1"/>
    <xf numFmtId="0" fontId="9" fillId="2" borderId="0" xfId="2">
      <alignment horizontal="left" vertical="center" indent="1"/>
    </xf>
    <xf numFmtId="0" fontId="1" fillId="0" borderId="0" xfId="0" applyFont="1" applyAlignment="1">
      <alignment vertical="center"/>
    </xf>
    <xf numFmtId="0" fontId="10" fillId="0" borderId="0" xfId="9">
      <alignment horizontal="center"/>
    </xf>
    <xf numFmtId="0" fontId="6" fillId="0" borderId="0" xfId="11">
      <alignment horizontal="left" vertical="top"/>
    </xf>
    <xf numFmtId="166" fontId="0" fillId="0" borderId="0" xfId="0" applyNumberFormat="1">
      <alignment vertical="center"/>
    </xf>
    <xf numFmtId="167" fontId="0" fillId="0" borderId="0" xfId="0" applyNumberFormat="1">
      <alignment vertical="center"/>
    </xf>
    <xf numFmtId="0" fontId="0" fillId="0" borderId="0" xfId="0" applyAlignment="1">
      <alignment horizontal="left" vertical="center" indent="1"/>
    </xf>
    <xf numFmtId="0" fontId="0" fillId="0" borderId="0" xfId="0" applyAlignment="1">
      <alignment horizontal="left" vertical="center" wrapText="1" indent="1"/>
    </xf>
    <xf numFmtId="1" fontId="0" fillId="0" borderId="0" xfId="0" applyNumberFormat="1" applyAlignment="1">
      <alignment horizontal="center" vertical="center"/>
    </xf>
    <xf numFmtId="0" fontId="0" fillId="0" borderId="0" xfId="0" applyAlignment="1">
      <alignment horizontal="center"/>
    </xf>
    <xf numFmtId="168" fontId="6" fillId="0" borderId="0" xfId="11" applyNumberFormat="1">
      <alignment horizontal="left" vertical="top"/>
    </xf>
    <xf numFmtId="0" fontId="0" fillId="0" borderId="0" xfId="0" applyFill="1" applyBorder="1" applyAlignment="1">
      <alignment horizontal="left" vertical="center" wrapText="1" indent="1"/>
    </xf>
    <xf numFmtId="0" fontId="0" fillId="0" borderId="3" xfId="0" applyFill="1" applyBorder="1" applyAlignment="1">
      <alignment horizontal="left" vertical="center" wrapText="1" indent="1"/>
    </xf>
    <xf numFmtId="1" fontId="0" fillId="0" borderId="3" xfId="0" applyNumberFormat="1" applyFill="1" applyBorder="1" applyAlignment="1">
      <alignment horizontal="center" vertical="center"/>
    </xf>
    <xf numFmtId="168" fontId="0" fillId="0" borderId="3" xfId="0" applyNumberFormat="1" applyFill="1" applyBorder="1" applyAlignment="1">
      <alignment vertical="center"/>
    </xf>
    <xf numFmtId="169" fontId="0" fillId="0" borderId="3" xfId="0" applyNumberFormat="1" applyFill="1" applyBorder="1" applyAlignment="1">
      <alignment horizontal="center" vertical="center"/>
    </xf>
  </cellXfs>
  <cellStyles count="15">
    <cellStyle name="Ana Başlık" xfId="1" builtinId="15" customBuiltin="1"/>
    <cellStyle name="Bağlı Hücre" xfId="8" builtinId="24" customBuiltin="1"/>
    <cellStyle name="Başlık 1" xfId="2" builtinId="16" customBuiltin="1"/>
    <cellStyle name="Başlık 2" xfId="3" builtinId="17" customBuiltin="1"/>
    <cellStyle name="Başlık 3" xfId="4" builtinId="18" customBuiltin="1"/>
    <cellStyle name="Başlık 4" xfId="5" builtinId="19" customBuiltin="1"/>
    <cellStyle name="Bayrak Sütunu" xfId="7"/>
    <cellStyle name="İzlenen Köprü" xfId="10" builtinId="9" customBuiltin="1"/>
    <cellStyle name="Köprü" xfId="9" builtinId="8" customBuiltin="1"/>
    <cellStyle name="Normal" xfId="0" builtinId="0" customBuiltin="1"/>
    <cellStyle name="Tablo ayrıntıları ortalanmış" xfId="13"/>
    <cellStyle name="Tablo ayrıntıları sağa hizalı" xfId="14"/>
    <cellStyle name="Tablo ayrıntıları sola hizalı" xfId="12"/>
    <cellStyle name="Toplam" xfId="6" builtinId="25" customBuiltin="1"/>
    <cellStyle name="Toplam sayı" xfId="11"/>
  </cellStyles>
  <dxfs count="31">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0" formatCode="General"/>
      <alignment horizontal="left" vertical="center" textRotation="0" wrapText="1" indent="1"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font>
        <b/>
        <i val="0"/>
        <color rgb="FFFF0000"/>
      </font>
    </dxf>
    <dxf>
      <numFmt numFmtId="169" formatCode="&quot;Yeniden sipariş&quot;;&quot;&quot;;&quot;&quot;"/>
      <fill>
        <patternFill patternType="none">
          <fgColor indexed="64"/>
          <bgColor auto="1"/>
        </patternFill>
      </fill>
      <alignment horizontal="center" vertical="center" textRotation="0" wrapText="0" indent="0" justifyLastLine="0" shrinkToFit="0" readingOrder="0"/>
      <border diagonalUp="0" diagonalDown="0">
        <left style="thick">
          <color theme="0"/>
        </left>
        <right/>
        <top/>
        <bottom/>
        <vertical/>
        <horizontal/>
      </border>
    </dxf>
    <dxf>
      <numFmt numFmtId="168" formatCode="#,##0.00\ &quot;₺&quot;"/>
      <fill>
        <patternFill patternType="none">
          <fgColor indexed="64"/>
          <bgColor auto="1"/>
        </patternFill>
      </fill>
      <alignment horizontal="general" vertical="center" textRotation="0" wrapText="0" indent="0" justifyLastLine="0" shrinkToFit="0" readingOrder="0"/>
      <border diagonalUp="0" diagonalDown="0">
        <left style="thick">
          <color theme="0"/>
        </left>
        <right/>
        <top/>
        <bottom/>
        <vertical/>
        <horizontal/>
      </border>
    </dxf>
    <dxf>
      <numFmt numFmtId="168" formatCode="#,##0.00\ &quot;₺&quot;"/>
      <fill>
        <patternFill patternType="none">
          <fgColor indexed="64"/>
          <bgColor auto="1"/>
        </patternFill>
      </fill>
      <alignment horizontal="general" vertical="center" textRotation="0" wrapText="0" indent="0" justifyLastLine="0" shrinkToFit="0" readingOrder="0"/>
      <border diagonalUp="0" diagonalDown="0">
        <left style="thick">
          <color theme="0"/>
        </left>
        <right/>
        <top/>
        <bottom/>
        <vertical/>
        <horizontal/>
      </border>
    </dxf>
    <dxf>
      <numFmt numFmtId="1" formatCode="0"/>
      <fill>
        <patternFill patternType="none">
          <fgColor indexed="64"/>
          <bgColor auto="1"/>
        </patternFill>
      </fill>
      <alignment horizontal="center" vertical="center" textRotation="0" wrapText="0" indent="0" justifyLastLine="0" shrinkToFit="0" readingOrder="0"/>
      <border diagonalUp="0" diagonalDown="0">
        <left style="thick">
          <color theme="0"/>
        </left>
        <right/>
        <top/>
        <bottom/>
        <vertical/>
        <horizontal/>
      </border>
    </dxf>
    <dxf>
      <numFmt numFmtId="1" formatCode="0"/>
      <fill>
        <patternFill patternType="none">
          <fgColor indexed="64"/>
          <bgColor auto="1"/>
        </patternFill>
      </fill>
      <alignment horizontal="center" vertical="center" textRotation="0" wrapText="0" indent="0"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border diagonalUp="0" diagonalDown="0">
        <left style="thick">
          <color theme="0"/>
        </left>
        <right/>
        <top/>
        <bottom/>
        <vertical/>
        <horizontal/>
      </border>
    </dxf>
    <dxf>
      <fill>
        <patternFill patternType="none">
          <fgColor indexed="64"/>
          <bgColor auto="1"/>
        </patternFill>
      </fill>
      <alignment horizontal="left" vertical="center" textRotation="0" wrapText="1" indent="1" justifyLastLine="0" shrinkToFit="0" readingOrder="0"/>
    </dxf>
    <dxf>
      <fill>
        <patternFill patternType="none">
          <fgColor indexed="64"/>
          <bgColor auto="1"/>
        </patternFill>
      </fill>
      <alignment horizontal="center" vertical="center" textRotation="0" wrapText="0" indent="0" justifyLastLine="0" shrinkToFit="0" readingOrder="0"/>
    </dxf>
    <dxf>
      <font>
        <b/>
        <i val="0"/>
      </font>
    </dxf>
    <dxf>
      <fill>
        <patternFill>
          <bgColor theme="2" tint="-4.9989318521683403E-2"/>
        </patternFill>
      </fill>
    </dxf>
    <dxf>
      <fill>
        <patternFill>
          <bgColor theme="0"/>
        </patternFill>
      </fill>
    </dxf>
    <dxf>
      <font>
        <b val="0"/>
        <i val="0"/>
        <color theme="0"/>
      </font>
      <fill>
        <patternFill patternType="solid">
          <fgColor theme="4" tint="-0.499984740745262"/>
          <bgColor theme="4" tint="-0.499984740745262"/>
        </patternFill>
      </fill>
    </dxf>
    <dxf>
      <border>
        <vertical style="thick">
          <color theme="0"/>
        </vertical>
      </border>
    </dxf>
  </dxfs>
  <tableStyles count="1" defaultTableStyle="TableStyleMedium2" defaultPivotStyle="PivotStyleMedium2">
    <tableStyle name="Depo Stoku" pivot="0" count="4">
      <tableStyleElement type="wholeTable" dxfId="30"/>
      <tableStyleElement type="headerRow" dxfId="29"/>
      <tableStyleElement type="lastColumn"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B&#246;lme Arama'!A1"/><Relationship Id="rId1" Type="http://schemas.openxmlformats.org/officeDocument/2006/relationships/hyperlink" Target="#'Stok Se&#231;me Listesi'!A1"/></Relationships>
</file>

<file path=xl/drawings/_rels/drawing2.xml.rels><?xml version="1.0" encoding="UTF-8" standalone="yes"?>
<Relationships xmlns="http://schemas.openxmlformats.org/package/2006/relationships"><Relationship Id="rId1" Type="http://schemas.openxmlformats.org/officeDocument/2006/relationships/hyperlink" Target="#'Depo Stok Listesi'!A1"/></Relationships>
</file>

<file path=xl/drawings/_rels/drawing3.xml.rels><?xml version="1.0" encoding="UTF-8" standalone="yes"?>
<Relationships xmlns="http://schemas.openxmlformats.org/package/2006/relationships"><Relationship Id="rId1" Type="http://schemas.openxmlformats.org/officeDocument/2006/relationships/hyperlink" Target="#'Depo Stok Listesi'!A1"/></Relationships>
</file>

<file path=xl/drawings/drawing1.xml><?xml version="1.0" encoding="utf-8"?>
<xdr:wsDr xmlns:xdr="http://schemas.openxmlformats.org/drawingml/2006/spreadsheetDrawing" xmlns:a="http://schemas.openxmlformats.org/drawingml/2006/main">
  <xdr:twoCellAnchor editAs="oneCell">
    <xdr:from>
      <xdr:col>4</xdr:col>
      <xdr:colOff>3429</xdr:colOff>
      <xdr:row>1</xdr:row>
      <xdr:rowOff>57149</xdr:rowOff>
    </xdr:from>
    <xdr:to>
      <xdr:col>4</xdr:col>
      <xdr:colOff>1740789</xdr:colOff>
      <xdr:row>1</xdr:row>
      <xdr:rowOff>294749</xdr:rowOff>
    </xdr:to>
    <xdr:sp macro="" textlink="">
      <xdr:nvSpPr>
        <xdr:cNvPr id="11" name="Stok Listesi" descr="Stok Seçme Listesini görüntülemek için kullanılan gezinti şekli">
          <a:hlinkClick xmlns:r="http://schemas.openxmlformats.org/officeDocument/2006/relationships" r:id="rId1" tooltip="Stok Seçme Listesi çalışma sayfasını görüntülemek için seçin"/>
          <a:extLst>
            <a:ext uri="{FF2B5EF4-FFF2-40B4-BE49-F238E27FC236}">
              <a16:creationId xmlns:a16="http://schemas.microsoft.com/office/drawing/2014/main" id="{00000000-0008-0000-0000-00000B000000}"/>
            </a:ext>
          </a:extLst>
        </xdr:cNvPr>
        <xdr:cNvSpPr/>
      </xdr:nvSpPr>
      <xdr:spPr>
        <a:xfrm>
          <a:off x="5508879" y="742949"/>
          <a:ext cx="1737360" cy="237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tr" sz="1100">
              <a:solidFill>
                <a:schemeClr val="lt1"/>
              </a:solidFill>
              <a:latin typeface="+mn-lt"/>
              <a:ea typeface="+mn-ea"/>
              <a:cs typeface="+mn-cs"/>
            </a:rPr>
            <a:t>STOK</a:t>
          </a:r>
          <a:r>
            <a:rPr lang="tr" sz="1100" baseline="0">
              <a:solidFill>
                <a:schemeClr val="lt1"/>
              </a:solidFill>
              <a:latin typeface="+mn-lt"/>
              <a:ea typeface="+mn-ea"/>
              <a:cs typeface="+mn-cs"/>
            </a:rPr>
            <a:t> SEÇME </a:t>
          </a:r>
          <a:r>
            <a:rPr lang="tr" sz="1100">
              <a:solidFill>
                <a:schemeClr val="lt1"/>
              </a:solidFill>
              <a:latin typeface="+mn-lt"/>
              <a:ea typeface="+mn-ea"/>
              <a:cs typeface="+mn-cs"/>
            </a:rPr>
            <a:t>İSTESİ</a:t>
          </a:r>
        </a:p>
      </xdr:txBody>
    </xdr:sp>
    <xdr:clientData fPrintsWithSheet="0"/>
  </xdr:twoCellAnchor>
  <xdr:twoCellAnchor editAs="oneCell">
    <xdr:from>
      <xdr:col>5</xdr:col>
      <xdr:colOff>51054</xdr:colOff>
      <xdr:row>1</xdr:row>
      <xdr:rowOff>57149</xdr:rowOff>
    </xdr:from>
    <xdr:to>
      <xdr:col>5</xdr:col>
      <xdr:colOff>1788414</xdr:colOff>
      <xdr:row>1</xdr:row>
      <xdr:rowOff>294749</xdr:rowOff>
    </xdr:to>
    <xdr:sp macro="" textlink="">
      <xdr:nvSpPr>
        <xdr:cNvPr id="12" name="Stok Listesi" descr="Bölme Aramasını görüntülemek için kullanılan gezinti şekli">
          <a:hlinkClick xmlns:r="http://schemas.openxmlformats.org/officeDocument/2006/relationships" r:id="rId2" tooltip="Bölme Arama bilgilerini eklemek veya değiştirmek için seçin"/>
          <a:extLst>
            <a:ext uri="{FF2B5EF4-FFF2-40B4-BE49-F238E27FC236}">
              <a16:creationId xmlns:a16="http://schemas.microsoft.com/office/drawing/2014/main" id="{00000000-0008-0000-0000-00000C000000}"/>
            </a:ext>
          </a:extLst>
        </xdr:cNvPr>
        <xdr:cNvSpPr/>
      </xdr:nvSpPr>
      <xdr:spPr>
        <a:xfrm>
          <a:off x="7442454" y="742949"/>
          <a:ext cx="1737360" cy="237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tr" sz="1100">
              <a:solidFill>
                <a:schemeClr val="lt1"/>
              </a:solidFill>
              <a:latin typeface="+mn-lt"/>
              <a:ea typeface="+mn-ea"/>
              <a:cs typeface="+mn-cs"/>
            </a:rPr>
            <a:t>BÖLME</a:t>
          </a:r>
          <a:r>
            <a:rPr lang="tr" sz="1100" baseline="0">
              <a:solidFill>
                <a:schemeClr val="lt1"/>
              </a:solidFill>
              <a:latin typeface="+mn-lt"/>
              <a:ea typeface="+mn-ea"/>
              <a:cs typeface="+mn-cs"/>
            </a:rPr>
            <a:t> ARAMA</a:t>
          </a:r>
          <a:endParaRPr lang="en-US" sz="1100">
            <a:solidFill>
              <a:schemeClr val="lt1"/>
            </a:solidFill>
            <a:latin typeface="+mn-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76199</xdr:colOff>
      <xdr:row>1</xdr:row>
      <xdr:rowOff>66675</xdr:rowOff>
    </xdr:from>
    <xdr:to>
      <xdr:col>2</xdr:col>
      <xdr:colOff>1813559</xdr:colOff>
      <xdr:row>1</xdr:row>
      <xdr:rowOff>304275</xdr:rowOff>
    </xdr:to>
    <xdr:sp macro="" textlink="">
      <xdr:nvSpPr>
        <xdr:cNvPr id="3" name="Stok Listesi" descr="Stok Listesini görüntülemek için seçin">
          <a:hlinkClick xmlns:r="http://schemas.openxmlformats.org/officeDocument/2006/relationships" r:id="rId1" tooltip="Depo Stok Listesini görüntülemek için tıklayın"/>
          <a:extLst>
            <a:ext uri="{FF2B5EF4-FFF2-40B4-BE49-F238E27FC236}">
              <a16:creationId xmlns:a16="http://schemas.microsoft.com/office/drawing/2014/main" id="{00000000-0008-0000-0100-000003000000}"/>
            </a:ext>
          </a:extLst>
        </xdr:cNvPr>
        <xdr:cNvSpPr/>
      </xdr:nvSpPr>
      <xdr:spPr>
        <a:xfrm flipH="1">
          <a:off x="2238374" y="752475"/>
          <a:ext cx="1737360" cy="237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tr" sz="1100">
              <a:solidFill>
                <a:schemeClr val="lt1"/>
              </a:solidFill>
              <a:latin typeface="+mn-lt"/>
              <a:ea typeface="+mn-ea"/>
              <a:cs typeface="+mn-cs"/>
            </a:rPr>
            <a:t>STOK</a:t>
          </a:r>
          <a:r>
            <a:rPr lang="tr" sz="1000">
              <a:solidFill>
                <a:schemeClr val="lt1"/>
              </a:solidFill>
              <a:latin typeface="+mn-lt"/>
              <a:ea typeface="+mn-ea"/>
              <a:cs typeface="+mn-cs"/>
            </a:rPr>
            <a:t> </a:t>
          </a:r>
          <a:r>
            <a:rPr lang="tr" sz="1100">
              <a:solidFill>
                <a:schemeClr val="lt1"/>
              </a:solidFill>
              <a:latin typeface="+mn-lt"/>
              <a:ea typeface="+mn-ea"/>
              <a:cs typeface="+mn-cs"/>
            </a:rPr>
            <a:t> LİSTESİ</a:t>
          </a:r>
        </a:p>
      </xdr:txBody>
    </xdr:sp>
    <xdr:clientData fPrintsWithSheet="0"/>
  </xdr:twoCellAnchor>
  <xdr:twoCellAnchor editAs="oneCell">
    <xdr:from>
      <xdr:col>1</xdr:col>
      <xdr:colOff>28574</xdr:colOff>
      <xdr:row>1</xdr:row>
      <xdr:rowOff>76200</xdr:rowOff>
    </xdr:from>
    <xdr:to>
      <xdr:col>2</xdr:col>
      <xdr:colOff>8324</xdr:colOff>
      <xdr:row>1</xdr:row>
      <xdr:rowOff>313800</xdr:rowOff>
    </xdr:to>
    <xdr:sp macro="[0]!ClearPickList" textlink="">
      <xdr:nvSpPr>
        <xdr:cNvPr id="5" name="Stok Listesi" descr="Seçme listesini temizlemek için seçin">
          <a:extLst>
            <a:ext uri="{FF2B5EF4-FFF2-40B4-BE49-F238E27FC236}">
              <a16:creationId xmlns:a16="http://schemas.microsoft.com/office/drawing/2014/main" id="{00000000-0008-0000-0100-000005000000}"/>
            </a:ext>
          </a:extLst>
        </xdr:cNvPr>
        <xdr:cNvSpPr/>
      </xdr:nvSpPr>
      <xdr:spPr>
        <a:xfrm flipH="1">
          <a:off x="190499" y="762000"/>
          <a:ext cx="1980000" cy="237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tr" sz="1100">
              <a:solidFill>
                <a:schemeClr val="lt1"/>
              </a:solidFill>
              <a:latin typeface="+mn-lt"/>
              <a:ea typeface="+mn-ea"/>
              <a:cs typeface="+mn-cs"/>
            </a:rPr>
            <a:t>SEÇME</a:t>
          </a:r>
          <a:r>
            <a:rPr lang="tr" sz="1000">
              <a:solidFill>
                <a:schemeClr val="lt1"/>
              </a:solidFill>
              <a:latin typeface="+mn-lt"/>
              <a:ea typeface="+mn-ea"/>
              <a:cs typeface="+mn-cs"/>
            </a:rPr>
            <a:t> </a:t>
          </a:r>
          <a:r>
            <a:rPr lang="tr" sz="1100">
              <a:solidFill>
                <a:schemeClr val="lt1"/>
              </a:solidFill>
              <a:latin typeface="+mn-lt"/>
              <a:ea typeface="+mn-ea"/>
              <a:cs typeface="+mn-cs"/>
            </a:rPr>
            <a:t> </a:t>
          </a:r>
          <a:r>
            <a:rPr lang="tr" sz="1100" baseline="0">
              <a:solidFill>
                <a:schemeClr val="lt1"/>
              </a:solidFill>
              <a:latin typeface="+mn-lt"/>
              <a:ea typeface="+mn-ea"/>
              <a:cs typeface="+mn-cs"/>
            </a:rPr>
            <a:t>LİSTESİ</a:t>
          </a:r>
          <a:r>
            <a:rPr lang="tr" sz="1000" baseline="0">
              <a:solidFill>
                <a:schemeClr val="lt1"/>
              </a:solidFill>
              <a:latin typeface="+mn-lt"/>
              <a:ea typeface="+mn-ea"/>
              <a:cs typeface="+mn-cs"/>
            </a:rPr>
            <a:t> </a:t>
          </a:r>
          <a:r>
            <a:rPr lang="tr" sz="1100" baseline="0">
              <a:solidFill>
                <a:schemeClr val="lt1"/>
              </a:solidFill>
              <a:latin typeface="+mn-lt"/>
              <a:ea typeface="+mn-ea"/>
              <a:cs typeface="+mn-cs"/>
            </a:rPr>
            <a:t>Nİ TEMİZLE</a:t>
          </a:r>
          <a:endParaRPr lang="en-US" sz="1100">
            <a:solidFill>
              <a:schemeClr val="lt1"/>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66675</xdr:rowOff>
    </xdr:from>
    <xdr:to>
      <xdr:col>1</xdr:col>
      <xdr:colOff>1765935</xdr:colOff>
      <xdr:row>1</xdr:row>
      <xdr:rowOff>304275</xdr:rowOff>
    </xdr:to>
    <xdr:sp macro="" textlink="">
      <xdr:nvSpPr>
        <xdr:cNvPr id="2" name="Stok Listesi" descr="Stok Listesini görüntülemek için seçin">
          <a:hlinkClick xmlns:r="http://schemas.openxmlformats.org/officeDocument/2006/relationships" r:id="rId1" tooltip="Stok Listesini görüntülemek için seçin"/>
          <a:extLst>
            <a:ext uri="{FF2B5EF4-FFF2-40B4-BE49-F238E27FC236}">
              <a16:creationId xmlns:a16="http://schemas.microsoft.com/office/drawing/2014/main" id="{00000000-0008-0000-0200-000002000000}"/>
            </a:ext>
          </a:extLst>
        </xdr:cNvPr>
        <xdr:cNvSpPr/>
      </xdr:nvSpPr>
      <xdr:spPr>
        <a:xfrm flipH="1">
          <a:off x="190500" y="752475"/>
          <a:ext cx="1737360" cy="237600"/>
        </a:xfrm>
        <a:prstGeom prst="homePlate">
          <a:avLst/>
        </a:prstGeom>
        <a:solidFill>
          <a:schemeClr val="accent1">
            <a:lumMod val="50000"/>
          </a:schemeClr>
        </a:solidFill>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tr" sz="1100">
              <a:solidFill>
                <a:schemeClr val="lt1"/>
              </a:solidFill>
              <a:latin typeface="+mn-lt"/>
              <a:ea typeface="+mn-ea"/>
              <a:cs typeface="+mn-cs"/>
            </a:rPr>
            <a:t>STOK</a:t>
          </a:r>
          <a:r>
            <a:rPr lang="tr" sz="1000">
              <a:solidFill>
                <a:schemeClr val="lt1"/>
              </a:solidFill>
              <a:latin typeface="+mn-lt"/>
              <a:ea typeface="+mn-ea"/>
              <a:cs typeface="+mn-cs"/>
            </a:rPr>
            <a:t> </a:t>
          </a:r>
          <a:r>
            <a:rPr lang="tr" sz="1100">
              <a:solidFill>
                <a:schemeClr val="lt1"/>
              </a:solidFill>
              <a:latin typeface="+mn-lt"/>
              <a:ea typeface="+mn-ea"/>
              <a:cs typeface="+mn-cs"/>
            </a:rPr>
            <a:t> LİSTESİ</a:t>
          </a:r>
        </a:p>
      </xdr:txBody>
    </xdr:sp>
    <xdr:clientData fPrintsWithSheet="0"/>
  </xdr:twoCellAnchor>
</xdr:wsDr>
</file>

<file path=xl/tables/table1.xml><?xml version="1.0" encoding="utf-8"?>
<table xmlns="http://schemas.openxmlformats.org/spreadsheetml/2006/main" id="2" name="StokListesi" displayName="StokListesi" ref="B4:K15" totalsRowShown="0" dataDxfId="25" headerRowCellStyle="Başlık 1">
  <autoFilter ref="B4:K15"/>
  <tableColumns count="10">
    <tableColumn id="1" name="SKU" dataDxfId="24"/>
    <tableColumn id="2" name="AÇIKLAMA" dataDxfId="23"/>
    <tableColumn id="3" name="BÖLME NO" dataDxfId="22"/>
    <tableColumn id="4" name="KONUM" dataDxfId="21">
      <calculatedColumnFormula>IFERROR(VLOOKUP(StokListesi[[#This Row],[BÖLME NO]],BölmeArama[],3,FALSE),"")</calculatedColumnFormula>
    </tableColumn>
    <tableColumn id="5" name="BİRİM" dataDxfId="20"/>
    <tableColumn id="6" name="MKT" dataDxfId="19"/>
    <tableColumn id="7" name="YENİDEN SİPARİŞ MİKTARI" dataDxfId="18"/>
    <tableColumn id="8" name="MALİYET" dataDxfId="17"/>
    <tableColumn id="9" name="STOK DEĞERİ" dataDxfId="16">
      <calculatedColumnFormula>StokListesi[[#This Row],[MKT]]*StokListesi[[#This Row],[MALİYET]]</calculatedColumnFormula>
    </tableColumn>
    <tableColumn id="10" name="YENİDEN SİPARİŞ" dataDxfId="15">
      <calculatedColumnFormula>IFERROR(IF(StokListesi[[#This Row],[MKT]]&lt;=StokListesi[[#This Row],[YENİDEN SİPARİŞ MİKTARI]],1,0),0)</calculatedColumnFormula>
    </tableColumn>
  </tableColumns>
  <tableStyleInfo name="Depo Stoku" showFirstColumn="0" showLastColumn="0" showRowStripes="1" showColumnStripes="0"/>
</table>
</file>

<file path=xl/tables/table2.xml><?xml version="1.0" encoding="utf-8"?>
<table xmlns="http://schemas.openxmlformats.org/spreadsheetml/2006/main" id="4" name="StokSeçmeListesi" displayName="StokSeçmeListesi" ref="B4:I9" totalsRowShown="0" headerRowCellStyle="Başlık 1">
  <autoFilter ref="B4:I9"/>
  <tableColumns count="8">
    <tableColumn id="1" name="SİPARİŞ NO" dataDxfId="13"/>
    <tableColumn id="2" name="SKU" dataDxfId="12"/>
    <tableColumn id="3" name="SEÇME MİKTARI" dataDxfId="11"/>
    <tableColumn id="4" name="KULLANILABİLİR MİKTAR" dataDxfId="10">
      <calculatedColumnFormula>IFERROR(VLOOKUP(StokSeçmeListesi[SKU],StokListesi[],6,FALSE),"")</calculatedColumnFormula>
    </tableColumn>
    <tableColumn id="5" name="ÖĞE AÇIKLAMASI" dataDxfId="9">
      <calculatedColumnFormula>IFERROR(VLOOKUP(StokSeçmeListesi[SKU],StokListesi[],2,FALSE),"")</calculatedColumnFormula>
    </tableColumn>
    <tableColumn id="6" name="BİRİM" dataDxfId="8">
      <calculatedColumnFormula>IFERROR(VLOOKUP(StokSeçmeListesi[SKU],StokListesi[],5,FALSE),"")</calculatedColumnFormula>
    </tableColumn>
    <tableColumn id="7" name="BÖLME NO" dataDxfId="7">
      <calculatedColumnFormula>IFERROR(VLOOKUP(StokSeçmeListesi[SKU],StokListesi[],3,FALSE),"")</calculatedColumnFormula>
    </tableColumn>
    <tableColumn id="8" name="KONUM" dataDxfId="6">
      <calculatedColumnFormula>IFERROR(VLOOKUP(StokSeçmeListesi[SKU],StokListesi[],4,FALSE),"")</calculatedColumnFormula>
    </tableColumn>
  </tableColumns>
  <tableStyleInfo name="Depo Stoku" showFirstColumn="0" showLastColumn="0" showRowStripes="1" showColumnStripes="0"/>
</table>
</file>

<file path=xl/tables/table3.xml><?xml version="1.0" encoding="utf-8"?>
<table xmlns="http://schemas.openxmlformats.org/spreadsheetml/2006/main" id="5" name="BölmeArama" displayName="BölmeArama" ref="B4:G11" totalsRowShown="0">
  <autoFilter ref="B4:G11"/>
  <tableColumns count="6">
    <tableColumn id="1" name="BÖLME NO" dataDxfId="5"/>
    <tableColumn id="2" name="AÇIKLAMA" dataDxfId="4"/>
    <tableColumn id="3" name="KONUM" dataDxfId="3"/>
    <tableColumn id="4" name="GENİŞLİK" dataDxfId="2"/>
    <tableColumn id="5" name="YÜKSEKLİK" dataDxfId="1"/>
    <tableColumn id="6" name="UZUNLUK" dataDxfId="0"/>
  </tableColumns>
  <tableStyleInfo name="Depo Stoku" showFirstColumn="0" showLastColumn="0" showRowStripes="1" showColumnStripes="0"/>
</table>
</file>

<file path=xl/theme/theme1.xml><?xml version="1.0" encoding="utf-8"?>
<a:theme xmlns:a="http://schemas.openxmlformats.org/drawingml/2006/main" name="Office Theme">
  <a:themeElements>
    <a:clrScheme name="Warehouse Inventory">
      <a:dk1>
        <a:sysClr val="windowText" lastClr="000000"/>
      </a:dk1>
      <a:lt1>
        <a:sysClr val="window" lastClr="FFFFFF"/>
      </a:lt1>
      <a:dk2>
        <a:srgbClr val="000000"/>
      </a:dk2>
      <a:lt2>
        <a:srgbClr val="FFFFFF"/>
      </a:lt2>
      <a:accent1>
        <a:srgbClr val="6DB068"/>
      </a:accent1>
      <a:accent2>
        <a:srgbClr val="E1C049"/>
      </a:accent2>
      <a:accent3>
        <a:srgbClr val="77CACD"/>
      </a:accent3>
      <a:accent4>
        <a:srgbClr val="EB862D"/>
      </a:accent4>
      <a:accent5>
        <a:srgbClr val="9062A7"/>
      </a:accent5>
      <a:accent6>
        <a:srgbClr val="EB8688"/>
      </a:accent6>
      <a:hlink>
        <a:srgbClr val="13CACD"/>
      </a:hlink>
      <a:folHlink>
        <a:srgbClr val="9062A7"/>
      </a:folHlink>
    </a:clrScheme>
    <a:fontScheme name="Warehouse Inventory">
      <a:majorFont>
        <a:latin typeface="Franklin Gothic Medium"/>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InventoryList">
    <tabColor theme="4"/>
    <pageSetUpPr autoPageBreaks="0" fitToPage="1"/>
  </sheetPr>
  <dimension ref="B1:K15"/>
  <sheetViews>
    <sheetView showGridLines="0" tabSelected="1" zoomScaleNormal="100" workbookViewId="0"/>
  </sheetViews>
  <sheetFormatPr defaultRowHeight="30" customHeight="1" x14ac:dyDescent="0.3"/>
  <cols>
    <col min="1" max="1" width="1.88671875" customWidth="1"/>
    <col min="2" max="2" width="20.77734375" customWidth="1"/>
    <col min="3" max="3" width="27.44140625" customWidth="1"/>
    <col min="4" max="4" width="14.109375" customWidth="1"/>
    <col min="5" max="5" width="22" customWidth="1"/>
    <col min="6" max="6" width="21.77734375" customWidth="1"/>
    <col min="7" max="7" width="9.44140625" customWidth="1"/>
    <col min="8" max="8" width="25.5546875" customWidth="1"/>
    <col min="9" max="9" width="11.88671875" customWidth="1"/>
    <col min="10" max="10" width="18.6640625" customWidth="1"/>
    <col min="11" max="11" width="18.109375" customWidth="1"/>
    <col min="12" max="13" width="16.109375" customWidth="1"/>
    <col min="14" max="14" width="11.44140625" customWidth="1"/>
  </cols>
  <sheetData>
    <row r="1" spans="2:11" ht="54" customHeight="1" thickBot="1" x14ac:dyDescent="0.5">
      <c r="B1" s="5" t="s">
        <v>0</v>
      </c>
      <c r="C1" s="5"/>
      <c r="D1" s="5"/>
      <c r="E1" s="1"/>
      <c r="F1" s="1"/>
      <c r="G1" s="1"/>
      <c r="H1" s="1"/>
      <c r="I1" s="1"/>
      <c r="J1" s="1"/>
      <c r="K1" s="1"/>
    </row>
    <row r="2" spans="2:11" ht="24.95" customHeight="1" x14ac:dyDescent="0.3">
      <c r="B2" s="2" t="s">
        <v>1</v>
      </c>
      <c r="C2" s="4" t="s">
        <v>14</v>
      </c>
      <c r="D2" s="2" t="s">
        <v>27</v>
      </c>
      <c r="E2" s="8" t="s">
        <v>35</v>
      </c>
      <c r="F2" s="8" t="s">
        <v>37</v>
      </c>
    </row>
    <row r="3" spans="2:11" ht="30" customHeight="1" x14ac:dyDescent="0.3">
      <c r="B3" s="16">
        <f>SUM(StokListesi[STOK DEĞERİ])</f>
        <v>4649</v>
      </c>
      <c r="C3" s="9">
        <f>COUNTA(StokListesi[AÇIKLAMA])</f>
        <v>11</v>
      </c>
      <c r="D3" s="9">
        <f>SUMPRODUCT((1/COUNTIF(StokListesi[BÖLME NO],StokListesi[BÖLME NO]&amp;"")))</f>
        <v>6</v>
      </c>
    </row>
    <row r="4" spans="2:11" ht="17.100000000000001" customHeight="1" x14ac:dyDescent="0.3">
      <c r="B4" s="6" t="s">
        <v>2</v>
      </c>
      <c r="C4" s="6" t="s">
        <v>15</v>
      </c>
      <c r="D4" s="6" t="s">
        <v>28</v>
      </c>
      <c r="E4" s="6" t="s">
        <v>36</v>
      </c>
      <c r="F4" s="6" t="s">
        <v>38</v>
      </c>
      <c r="G4" s="6" t="s">
        <v>41</v>
      </c>
      <c r="H4" s="6" t="s">
        <v>42</v>
      </c>
      <c r="I4" s="6" t="s">
        <v>43</v>
      </c>
      <c r="J4" s="6" t="s">
        <v>44</v>
      </c>
      <c r="K4" s="6" t="s">
        <v>45</v>
      </c>
    </row>
    <row r="5" spans="2:11" ht="30" customHeight="1" x14ac:dyDescent="0.3">
      <c r="B5" s="17" t="s">
        <v>3</v>
      </c>
      <c r="C5" s="18" t="s">
        <v>16</v>
      </c>
      <c r="D5" s="18" t="s">
        <v>29</v>
      </c>
      <c r="E5" s="18" t="str">
        <f>IFERROR(VLOOKUP(StokListesi[[#This Row],[BÖLME NO]],BölmeArama[],3,FALSE),"")</f>
        <v>Satır 2, yuva 1</v>
      </c>
      <c r="F5" s="18" t="s">
        <v>65</v>
      </c>
      <c r="G5" s="19">
        <v>20</v>
      </c>
      <c r="H5" s="19">
        <v>10</v>
      </c>
      <c r="I5" s="20">
        <v>30</v>
      </c>
      <c r="J5" s="20">
        <f>StokListesi[[#This Row],[MKT]]*StokListesi[[#This Row],[MALİYET]]</f>
        <v>600</v>
      </c>
      <c r="K5" s="21">
        <f>IFERROR(IF(StokListesi[[#This Row],[MKT]]&lt;=StokListesi[[#This Row],[YENİDEN SİPARİŞ MİKTARI]],1,0),0)</f>
        <v>0</v>
      </c>
    </row>
    <row r="6" spans="2:11" ht="30" customHeight="1" x14ac:dyDescent="0.3">
      <c r="B6" s="17" t="s">
        <v>4</v>
      </c>
      <c r="C6" s="18" t="s">
        <v>17</v>
      </c>
      <c r="D6" s="18" t="s">
        <v>29</v>
      </c>
      <c r="E6" s="18" t="str">
        <f>IFERROR(VLOOKUP(StokListesi[[#This Row],[BÖLME NO]],BölmeArama[],3,FALSE),"")</f>
        <v>Satır 2, yuva 1</v>
      </c>
      <c r="F6" s="18" t="s">
        <v>65</v>
      </c>
      <c r="G6" s="19">
        <v>30</v>
      </c>
      <c r="H6" s="19">
        <v>15</v>
      </c>
      <c r="I6" s="20">
        <v>40</v>
      </c>
      <c r="J6" s="20">
        <f>StokListesi[[#This Row],[MKT]]*StokListesi[[#This Row],[MALİYET]]</f>
        <v>1200</v>
      </c>
      <c r="K6" s="21">
        <f>IFERROR(IF(StokListesi[[#This Row],[MKT]]&lt;=StokListesi[[#This Row],[YENİDEN SİPARİŞ MİKTARI]],1,0),0)</f>
        <v>0</v>
      </c>
    </row>
    <row r="7" spans="2:11" ht="30" customHeight="1" x14ac:dyDescent="0.3">
      <c r="B7" s="17" t="s">
        <v>5</v>
      </c>
      <c r="C7" s="18" t="s">
        <v>18</v>
      </c>
      <c r="D7" s="18" t="s">
        <v>30</v>
      </c>
      <c r="E7" s="18" t="str">
        <f>IFERROR(VLOOKUP(StokListesi[[#This Row],[BÖLME NO]],BölmeArama[],3,FALSE),"")</f>
        <v>Satır 1, yuva 1</v>
      </c>
      <c r="F7" s="18" t="s">
        <v>65</v>
      </c>
      <c r="G7" s="19">
        <v>10</v>
      </c>
      <c r="H7" s="19">
        <v>5</v>
      </c>
      <c r="I7" s="20">
        <v>5</v>
      </c>
      <c r="J7" s="20">
        <f>StokListesi[[#This Row],[MKT]]*StokListesi[[#This Row],[MALİYET]]</f>
        <v>50</v>
      </c>
      <c r="K7" s="21">
        <f>IFERROR(IF(StokListesi[[#This Row],[MKT]]&lt;=StokListesi[[#This Row],[YENİDEN SİPARİŞ MİKTARI]],1,0),0)</f>
        <v>0</v>
      </c>
    </row>
    <row r="8" spans="2:11" ht="30" customHeight="1" x14ac:dyDescent="0.3">
      <c r="B8" s="17" t="s">
        <v>6</v>
      </c>
      <c r="C8" s="18" t="s">
        <v>19</v>
      </c>
      <c r="D8" s="18" t="s">
        <v>31</v>
      </c>
      <c r="E8" s="18" t="str">
        <f>IFERROR(VLOOKUP(StokListesi[[#This Row],[BÖLME NO]],BölmeArama[],3,FALSE),"")</f>
        <v>Satır 3, yuva 2</v>
      </c>
      <c r="F8" s="18" t="s">
        <v>39</v>
      </c>
      <c r="G8" s="19">
        <v>40</v>
      </c>
      <c r="H8" s="19">
        <v>10</v>
      </c>
      <c r="I8" s="20">
        <v>15</v>
      </c>
      <c r="J8" s="20">
        <f>StokListesi[[#This Row],[MKT]]*StokListesi[[#This Row],[MALİYET]]</f>
        <v>600</v>
      </c>
      <c r="K8" s="21">
        <f>IFERROR(IF(StokListesi[[#This Row],[MKT]]&lt;=StokListesi[[#This Row],[YENİDEN SİPARİŞ MİKTARI]],1,0),0)</f>
        <v>0</v>
      </c>
    </row>
    <row r="9" spans="2:11" ht="30" customHeight="1" x14ac:dyDescent="0.3">
      <c r="B9" s="17" t="s">
        <v>7</v>
      </c>
      <c r="C9" s="18" t="s">
        <v>20</v>
      </c>
      <c r="D9" s="18" t="s">
        <v>32</v>
      </c>
      <c r="E9" s="18" t="str">
        <f>IFERROR(VLOOKUP(StokListesi[[#This Row],[BÖLME NO]],BölmeArama[],3,FALSE),"")</f>
        <v>Satır 3, yuva 1</v>
      </c>
      <c r="F9" s="18" t="s">
        <v>65</v>
      </c>
      <c r="G9" s="19">
        <v>12</v>
      </c>
      <c r="H9" s="19">
        <v>10</v>
      </c>
      <c r="I9" s="20">
        <v>26</v>
      </c>
      <c r="J9" s="20">
        <f>StokListesi[[#This Row],[MKT]]*StokListesi[[#This Row],[MALİYET]]</f>
        <v>312</v>
      </c>
      <c r="K9" s="21">
        <f>IFERROR(IF(StokListesi[[#This Row],[MKT]]&lt;=StokListesi[[#This Row],[YENİDEN SİPARİŞ MİKTARI]],1,0),0)</f>
        <v>0</v>
      </c>
    </row>
    <row r="10" spans="2:11" ht="30" customHeight="1" x14ac:dyDescent="0.3">
      <c r="B10" s="17" t="s">
        <v>8</v>
      </c>
      <c r="C10" s="18" t="s">
        <v>21</v>
      </c>
      <c r="D10" s="18" t="s">
        <v>29</v>
      </c>
      <c r="E10" s="18" t="str">
        <f>IFERROR(VLOOKUP(StokListesi[[#This Row],[BÖLME NO]],BölmeArama[],3,FALSE),"")</f>
        <v>Satır 2, yuva 1</v>
      </c>
      <c r="F10" s="18" t="s">
        <v>65</v>
      </c>
      <c r="G10" s="19">
        <v>7</v>
      </c>
      <c r="H10" s="19">
        <v>10</v>
      </c>
      <c r="I10" s="20">
        <v>50</v>
      </c>
      <c r="J10" s="20">
        <f>StokListesi[[#This Row],[MKT]]*StokListesi[[#This Row],[MALİYET]]</f>
        <v>350</v>
      </c>
      <c r="K10" s="21">
        <f>IFERROR(IF(StokListesi[[#This Row],[MKT]]&lt;=StokListesi[[#This Row],[YENİDEN SİPARİŞ MİKTARI]],1,0),0)</f>
        <v>1</v>
      </c>
    </row>
    <row r="11" spans="2:11" ht="30" customHeight="1" x14ac:dyDescent="0.3">
      <c r="B11" s="17" t="s">
        <v>9</v>
      </c>
      <c r="C11" s="18" t="s">
        <v>22</v>
      </c>
      <c r="D11" s="18" t="s">
        <v>33</v>
      </c>
      <c r="E11" s="18" t="str">
        <f>IFERROR(VLOOKUP(StokListesi[[#This Row],[BÖLME NO]],BölmeArama[],3,FALSE),"")</f>
        <v>Satır 1, yuva 2</v>
      </c>
      <c r="F11" s="18" t="s">
        <v>65</v>
      </c>
      <c r="G11" s="19">
        <v>10</v>
      </c>
      <c r="H11" s="19">
        <v>5</v>
      </c>
      <c r="I11" s="20">
        <v>10</v>
      </c>
      <c r="J11" s="20">
        <f>StokListesi[[#This Row],[MKT]]*StokListesi[[#This Row],[MALİYET]]</f>
        <v>100</v>
      </c>
      <c r="K11" s="21">
        <f>IFERROR(IF(StokListesi[[#This Row],[MKT]]&lt;=StokListesi[[#This Row],[YENİDEN SİPARİŞ MİKTARI]],1,0),0)</f>
        <v>0</v>
      </c>
    </row>
    <row r="12" spans="2:11" ht="30" customHeight="1" x14ac:dyDescent="0.3">
      <c r="B12" s="17" t="s">
        <v>10</v>
      </c>
      <c r="C12" s="18" t="s">
        <v>23</v>
      </c>
      <c r="D12" s="18" t="s">
        <v>30</v>
      </c>
      <c r="E12" s="18" t="str">
        <f>IFERROR(VLOOKUP(StokListesi[[#This Row],[BÖLME NO]],BölmeArama[],3,FALSE),"")</f>
        <v>Satır 1, yuva 1</v>
      </c>
      <c r="F12" s="18" t="s">
        <v>65</v>
      </c>
      <c r="G12" s="19">
        <v>19</v>
      </c>
      <c r="H12" s="19">
        <v>10</v>
      </c>
      <c r="I12" s="20">
        <v>3</v>
      </c>
      <c r="J12" s="20">
        <f>StokListesi[[#This Row],[MKT]]*StokListesi[[#This Row],[MALİYET]]</f>
        <v>57</v>
      </c>
      <c r="K12" s="21">
        <f>IFERROR(IF(StokListesi[[#This Row],[MKT]]&lt;=StokListesi[[#This Row],[YENİDEN SİPARİŞ MİKTARI]],1,0),0)</f>
        <v>0</v>
      </c>
    </row>
    <row r="13" spans="2:11" ht="30" customHeight="1" x14ac:dyDescent="0.3">
      <c r="B13" s="17" t="s">
        <v>11</v>
      </c>
      <c r="C13" s="18" t="s">
        <v>24</v>
      </c>
      <c r="D13" s="18" t="s">
        <v>34</v>
      </c>
      <c r="E13" s="18" t="str">
        <f>IFERROR(VLOOKUP(StokListesi[[#This Row],[BÖLME NO]],BölmeArama[],3,FALSE),"")</f>
        <v>Satır 2, yuva 2</v>
      </c>
      <c r="F13" s="18" t="s">
        <v>40</v>
      </c>
      <c r="G13" s="19">
        <v>20</v>
      </c>
      <c r="H13" s="19">
        <v>30</v>
      </c>
      <c r="I13" s="20">
        <v>14</v>
      </c>
      <c r="J13" s="20">
        <f>StokListesi[[#This Row],[MKT]]*StokListesi[[#This Row],[MALİYET]]</f>
        <v>280</v>
      </c>
      <c r="K13" s="21">
        <f>IFERROR(IF(StokListesi[[#This Row],[MKT]]&lt;=StokListesi[[#This Row],[YENİDEN SİPARİŞ MİKTARI]],1,0),0)</f>
        <v>1</v>
      </c>
    </row>
    <row r="14" spans="2:11" ht="30" customHeight="1" x14ac:dyDescent="0.3">
      <c r="B14" s="17" t="s">
        <v>12</v>
      </c>
      <c r="C14" s="18" t="s">
        <v>25</v>
      </c>
      <c r="D14" s="18" t="s">
        <v>33</v>
      </c>
      <c r="E14" s="18" t="str">
        <f>IFERROR(VLOOKUP(StokListesi[[#This Row],[BÖLME NO]],BölmeArama[],3,FALSE),"")</f>
        <v>Satır 1, yuva 2</v>
      </c>
      <c r="F14" s="18" t="s">
        <v>65</v>
      </c>
      <c r="G14" s="19">
        <v>15</v>
      </c>
      <c r="H14" s="19">
        <v>8</v>
      </c>
      <c r="I14" s="20">
        <v>60</v>
      </c>
      <c r="J14" s="20">
        <f>StokListesi[[#This Row],[MKT]]*StokListesi[[#This Row],[MALİYET]]</f>
        <v>900</v>
      </c>
      <c r="K14" s="21">
        <f>IFERROR(IF(StokListesi[[#This Row],[MKT]]&lt;=StokListesi[[#This Row],[YENİDEN SİPARİŞ MİKTARI]],1,0),0)</f>
        <v>0</v>
      </c>
    </row>
    <row r="15" spans="2:11" ht="30" customHeight="1" x14ac:dyDescent="0.3">
      <c r="B15" s="17" t="s">
        <v>13</v>
      </c>
      <c r="C15" s="18" t="s">
        <v>26</v>
      </c>
      <c r="D15" s="18" t="s">
        <v>33</v>
      </c>
      <c r="E15" s="18" t="str">
        <f>IFERROR(VLOOKUP(StokListesi[[#This Row],[BÖLME NO]],BölmeArama[],3,FALSE),"")</f>
        <v>Satır 1, yuva 2</v>
      </c>
      <c r="F15" s="18" t="s">
        <v>65</v>
      </c>
      <c r="G15" s="19">
        <v>25</v>
      </c>
      <c r="H15" s="19">
        <v>15</v>
      </c>
      <c r="I15" s="20">
        <v>8</v>
      </c>
      <c r="J15" s="20">
        <f>StokListesi[[#This Row],[MKT]]*StokListesi[[#This Row],[MALİYET]]</f>
        <v>200</v>
      </c>
      <c r="K15" s="21">
        <f>IFERROR(IF(StokListesi[[#This Row],[MKT]]&lt;=StokListesi[[#This Row],[YENİDEN SİPARİŞ MİKTARI]],1,0),0)</f>
        <v>0</v>
      </c>
    </row>
  </sheetData>
  <conditionalFormatting sqref="J5:J15">
    <cfRule type="dataBar" priority="3">
      <dataBar>
        <cfvo type="min"/>
        <cfvo type="max"/>
        <color theme="2" tint="-0.34998626667073579"/>
      </dataBar>
      <extLst>
        <ext xmlns:x14="http://schemas.microsoft.com/office/spreadsheetml/2009/9/main" uri="{B025F937-C7B1-47D3-B67F-A62EFF666E3E}">
          <x14:id>{3362D69E-F9BC-4577-8126-C1DD0F408BE6}</x14:id>
        </ext>
      </extLst>
    </cfRule>
  </conditionalFormatting>
  <conditionalFormatting sqref="B5:K15">
    <cfRule type="expression" dxfId="26" priority="1">
      <formula>"If(blnBinNo=""True"")"</formula>
    </cfRule>
  </conditionalFormatting>
  <dataValidations count="18">
    <dataValidation allowBlank="1" showInputMessage="1" showErrorMessage="1" prompt="Stoku izlemek için kullanılan depo stok listesi. Yeniden sipariş edilmeye hazır öğelere K sütununda otomatik olarak bayrak eklenir. E2 ve F2 hücrelerinde Stok Seçme Listesi ve Bölme Arama çalışma sayfaları için iki gezinti bağlantısı bulunur." sqref="A1"/>
    <dataValidation allowBlank="1" showInputMessage="1" showErrorMessage="1" prompt="Otomatik olarak hesaplanan toplam stok değeri" sqref="B3"/>
    <dataValidation allowBlank="1" showInputMessage="1" showErrorMessage="1" prompt="Otomatik olarak hesaplanan bölme sayısı" sqref="D3"/>
    <dataValidation allowBlank="1" showInputMessage="1" showErrorMessage="1" prompt="Açıklamalarına bağlı olarak otomatik olarak hesaplanan stok öğesi sayısı" sqref="C3"/>
    <dataValidation allowBlank="1" showInputMessage="1" showErrorMessage="1" prompt="Bu sütuna SKU girin" sqref="B4"/>
    <dataValidation allowBlank="1" showInputMessage="1" showErrorMessage="1" prompt="Bu sütuna öğenin bir açıklamasını girin" sqref="C4"/>
    <dataValidation allowBlank="1" showInputMessage="1" showErrorMessage="1" prompt="Açılan listeden bölme sayısını seçin. Açılan listeyi görüntülemek için ALT+AŞAĞI OK tuşlarına basın ve ENTER’a basarak bir öğe seçin" sqref="D4"/>
    <dataValidation allowBlank="1" showInputMessage="1" showErrorMessage="1" prompt="Bu sütunda konum, Bölme No ve Bölme Arama çalışma sayfasındaki bilgiler kullanılarak otomatik olarak güncelleştirilir " sqref="E4"/>
    <dataValidation allowBlank="1" showInputMessage="1" showErrorMessage="1" prompt="Bu sütuna birimi girin" sqref="F4"/>
    <dataValidation allowBlank="1" showInputMessage="1" showErrorMessage="1" prompt="Bu sütuna her öğenin miktarını girin" sqref="G4"/>
    <dataValidation allowBlank="1" showInputMessage="1" showErrorMessage="1" prompt="Bu sütuna yeniden sipariş miktarını girin" sqref="H4"/>
    <dataValidation allowBlank="1" showInputMessage="1" showErrorMessage="1" prompt="Bu sütuna her öğenin maliyetini girin" sqref="I4"/>
    <dataValidation allowBlank="1" showInputMessage="1" showErrorMessage="1" prompt="Bu sütunda stok değeri, tablodaki MİKTAR ve MALİYET değerleri kullanılarak otomatik olarak hesaplanır" sqref="J4"/>
    <dataValidation allowBlank="1" showInputMessage="1" showErrorMessage="1" prompt="Bu sütunda bayrak simgesi, stok listesindeki yeniden sipariş edilmeye hazır öğeleri belirtir" sqref="K4"/>
    <dataValidation type="list" errorStyle="warning" allowBlank="1" showInputMessage="1" showErrorMessage="1" error="Bu Bölme No, listede yok. Girişi tutmak için Evet’i, girişi Bölme Arama çalışma sayfasındaki tabloya ekleyerek Bölme No’yu bu açılan listeye eklemek için İptal’i veya ALT + AŞAĞI OK tuşlarıyla listeden seçim yapmak için Hayır’ı seçin" sqref="D15">
      <formula1>BölmeNumarası</formula1>
    </dataValidation>
    <dataValidation allowBlank="1" showInputMessage="1" showErrorMessage="1" prompt="Stok Seçme Listesi çalışma sayfasına gezinti bağlantısı" sqref="E2"/>
    <dataValidation allowBlank="1" showInputMessage="1" showErrorMessage="1" prompt="Bölme Arama çalışma sayfasındaki, öğeleri değiştirme veya sayfaya öğe eklemeye yönelik gezinti bağlantısı" sqref="F2"/>
    <dataValidation type="list" errorStyle="warning" allowBlank="1" showInputMessage="1" showErrorMessage="1" error="Bu Bölme No, listede yok. Girişi tutmak için Evet’i, girişi Bölme Arama çalışma sayfasındaki tabloya ekleyerek Bölme No’yu bu açılan listeye eklemek için İptal’i veya ALT + AŞAĞI OK tuşlarıyla listeden seçim yapmak için Hayır’ı seçin" sqref="D5:D14">
      <formula1>BölmeNumarası</formula1>
    </dataValidation>
  </dataValidations>
  <hyperlinks>
    <hyperlink ref="E2" location="'Stok Seçme Listesi'!A1" tooltip="Stok Seçme Listesi çalışma sayfasını görüntülemek için seçin" display="STOK SEÇME LİSTESİ"/>
    <hyperlink ref="F2" location="'Bölme Arama'!A1" tooltip="Bölme Arama bilgilerini eklemek veya değiştirmek için seçin" display="BÖLME ARAMA"/>
  </hyperlink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362D69E-F9BC-4577-8126-C1DD0F408BE6}">
            <x14:dataBar minLength="0" maxLength="100" gradient="0">
              <x14:cfvo type="autoMin"/>
              <x14:cfvo type="autoMax"/>
              <x14:negativeFillColor rgb="FFFF0000"/>
              <x14:axisColor rgb="FF000000"/>
            </x14:dataBar>
          </x14:cfRule>
          <xm:sqref>J5:J15</xm:sqref>
        </x14:conditionalFormatting>
        <x14:conditionalFormatting xmlns:xm="http://schemas.microsoft.com/office/excel/2006/main">
          <x14:cfRule type="iconSet" priority="2" id="{30B12059-F31C-4CAB-A761-7D78BF5EC03E}">
            <x14:iconSet custom="1">
              <x14:cfvo type="percent">
                <xm:f>0</xm:f>
              </x14:cfvo>
              <x14:cfvo type="num">
                <xm:f>0</xm:f>
              </x14:cfvo>
              <x14:cfvo type="num">
                <xm:f>1</xm:f>
              </x14:cfvo>
              <x14:cfIcon iconSet="NoIcons" iconId="0"/>
              <x14:cfIcon iconSet="NoIcons" iconId="0"/>
              <x14:cfIcon iconSet="3Flags" iconId="0"/>
            </x14:iconSet>
          </x14:cfRule>
          <xm:sqref>K5:K15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PickList">
    <tabColor theme="4" tint="0.39997558519241921"/>
    <pageSetUpPr autoPageBreaks="0" fitToPage="1"/>
  </sheetPr>
  <dimension ref="B1:I9"/>
  <sheetViews>
    <sheetView showGridLines="0" zoomScaleNormal="100" workbookViewId="0"/>
  </sheetViews>
  <sheetFormatPr defaultRowHeight="30" customHeight="1" x14ac:dyDescent="0.3"/>
  <cols>
    <col min="1" max="1" width="1.88671875" customWidth="1"/>
    <col min="2" max="2" width="23.33203125" customWidth="1"/>
    <col min="3" max="3" width="21.77734375" customWidth="1"/>
    <col min="4" max="4" width="19.6640625" customWidth="1"/>
    <col min="5" max="5" width="22.44140625" customWidth="1"/>
    <col min="6" max="6" width="25.44140625" customWidth="1"/>
    <col min="7" max="7" width="14.44140625" customWidth="1"/>
    <col min="8" max="8" width="13.44140625" customWidth="1"/>
    <col min="9" max="9" width="22.6640625" customWidth="1"/>
  </cols>
  <sheetData>
    <row r="1" spans="2:9" ht="54" customHeight="1" thickBot="1" x14ac:dyDescent="0.5">
      <c r="B1" s="5" t="s">
        <v>35</v>
      </c>
      <c r="C1" s="3"/>
      <c r="D1" s="1"/>
      <c r="E1" s="1"/>
      <c r="F1" s="1"/>
      <c r="G1" s="1"/>
      <c r="H1" s="1"/>
      <c r="I1" s="1"/>
    </row>
    <row r="2" spans="2:9" ht="24.95" customHeight="1" x14ac:dyDescent="0.3">
      <c r="B2" s="8"/>
      <c r="C2" s="8" t="s">
        <v>48</v>
      </c>
    </row>
    <row r="3" spans="2:9" ht="30" customHeight="1" x14ac:dyDescent="0.3">
      <c r="B3" s="10"/>
      <c r="C3" s="11"/>
    </row>
    <row r="4" spans="2:9" ht="17.100000000000001" customHeight="1" x14ac:dyDescent="0.3">
      <c r="B4" s="6" t="s">
        <v>46</v>
      </c>
      <c r="C4" s="6" t="s">
        <v>2</v>
      </c>
      <c r="D4" s="6" t="s">
        <v>49</v>
      </c>
      <c r="E4" s="6" t="s">
        <v>50</v>
      </c>
      <c r="F4" s="6" t="s">
        <v>51</v>
      </c>
      <c r="G4" s="6" t="s">
        <v>38</v>
      </c>
      <c r="H4" s="6" t="s">
        <v>28</v>
      </c>
      <c r="I4" s="6" t="s">
        <v>36</v>
      </c>
    </row>
    <row r="5" spans="2:9" ht="30" customHeight="1" x14ac:dyDescent="0.3">
      <c r="B5" s="13" t="s">
        <v>47</v>
      </c>
      <c r="C5" s="13" t="s">
        <v>3</v>
      </c>
      <c r="D5" s="14">
        <v>3</v>
      </c>
      <c r="E5" s="14">
        <f>IFERROR(VLOOKUP(StokSeçmeListesi[SKU],StokListesi[],6,FALSE),"")</f>
        <v>20</v>
      </c>
      <c r="F5" s="13" t="str">
        <f>IFERROR(VLOOKUP(StokSeçmeListesi[SKU],StokListesi[],2,FALSE),"")</f>
        <v>Öğe 1</v>
      </c>
      <c r="G5" s="13" t="str">
        <f>IFERROR(VLOOKUP(StokSeçmeListesi[SKU],StokListesi[],5,FALSE),"")</f>
        <v>Adet</v>
      </c>
      <c r="H5" s="13" t="str">
        <f>IFERROR(VLOOKUP(StokSeçmeListesi[SKU],StokListesi[],3,FALSE),"")</f>
        <v>T345</v>
      </c>
      <c r="I5" s="13" t="str">
        <f>IFERROR(VLOOKUP(StokSeçmeListesi[SKU],StokListesi[],4,FALSE),"")</f>
        <v>Satır 2, yuva 1</v>
      </c>
    </row>
    <row r="6" spans="2:9" ht="30" customHeight="1" x14ac:dyDescent="0.3">
      <c r="B6" s="13" t="s">
        <v>47</v>
      </c>
      <c r="C6" s="13" t="s">
        <v>6</v>
      </c>
      <c r="D6" s="14">
        <v>1</v>
      </c>
      <c r="E6" s="14">
        <f>IFERROR(VLOOKUP(StokSeçmeListesi[SKU],StokListesi[],6,FALSE),"")</f>
        <v>40</v>
      </c>
      <c r="F6" s="13" t="str">
        <f>IFERROR(VLOOKUP(StokSeçmeListesi[SKU],StokListesi[],2,FALSE),"")</f>
        <v>Öğe 4</v>
      </c>
      <c r="G6" s="13" t="str">
        <f>IFERROR(VLOOKUP(StokSeçmeListesi[SKU],StokListesi[],5,FALSE),"")</f>
        <v>Kutu (10 adet)</v>
      </c>
      <c r="H6" s="13" t="str">
        <f>IFERROR(VLOOKUP(StokSeçmeListesi[SKU],StokListesi[],3,FALSE),"")</f>
        <v>T9876</v>
      </c>
      <c r="I6" s="13" t="str">
        <f>IFERROR(VLOOKUP(StokSeçmeListesi[SKU],StokListesi[],4,FALSE),"")</f>
        <v>Satır 3, yuva 2</v>
      </c>
    </row>
    <row r="7" spans="2:9" ht="30" customHeight="1" x14ac:dyDescent="0.3">
      <c r="B7" s="13" t="s">
        <v>47</v>
      </c>
      <c r="C7" s="13" t="s">
        <v>9</v>
      </c>
      <c r="D7" s="14">
        <v>2</v>
      </c>
      <c r="E7" s="14">
        <f>IFERROR(VLOOKUP(StokSeçmeListesi[SKU],StokListesi[],6,FALSE),"")</f>
        <v>10</v>
      </c>
      <c r="F7" s="13" t="str">
        <f>IFERROR(VLOOKUP(StokSeçmeListesi[SKU],StokListesi[],2,FALSE),"")</f>
        <v>Öğe 7</v>
      </c>
      <c r="G7" s="13" t="str">
        <f>IFERROR(VLOOKUP(StokSeçmeListesi[SKU],StokListesi[],5,FALSE),"")</f>
        <v>Adet</v>
      </c>
      <c r="H7" s="13" t="str">
        <f>IFERROR(VLOOKUP(StokSeçmeListesi[SKU],StokListesi[],3,FALSE),"")</f>
        <v>T349</v>
      </c>
      <c r="I7" s="13" t="str">
        <f>IFERROR(VLOOKUP(StokSeçmeListesi[SKU],StokListesi[],4,FALSE),"")</f>
        <v>Satır 1, yuva 2</v>
      </c>
    </row>
    <row r="8" spans="2:9" ht="30" customHeight="1" x14ac:dyDescent="0.3">
      <c r="B8" s="13" t="s">
        <v>47</v>
      </c>
      <c r="C8" s="13" t="s">
        <v>12</v>
      </c>
      <c r="D8" s="14">
        <v>6</v>
      </c>
      <c r="E8" s="14">
        <f>IFERROR(VLOOKUP(StokSeçmeListesi[SKU],StokListesi[],6,FALSE),"")</f>
        <v>15</v>
      </c>
      <c r="F8" s="13" t="str">
        <f>IFERROR(VLOOKUP(StokSeçmeListesi[SKU],StokListesi[],2,FALSE),"")</f>
        <v>Öğe 10</v>
      </c>
      <c r="G8" s="13" t="str">
        <f>IFERROR(VLOOKUP(StokSeçmeListesi[SKU],StokListesi[],5,FALSE),"")</f>
        <v>Adet</v>
      </c>
      <c r="H8" s="13" t="str">
        <f>IFERROR(VLOOKUP(StokSeçmeListesi[SKU],StokListesi[],3,FALSE),"")</f>
        <v>T349</v>
      </c>
      <c r="I8" s="13" t="str">
        <f>IFERROR(VLOOKUP(StokSeçmeListesi[SKU],StokListesi[],4,FALSE),"")</f>
        <v>Satır 1, yuva 2</v>
      </c>
    </row>
    <row r="9" spans="2:9" ht="30" customHeight="1" x14ac:dyDescent="0.3">
      <c r="B9" s="13" t="s">
        <v>47</v>
      </c>
      <c r="C9" s="13" t="s">
        <v>5</v>
      </c>
      <c r="D9" s="14">
        <v>3</v>
      </c>
      <c r="E9" s="14">
        <f>IFERROR(VLOOKUP(StokSeçmeListesi[SKU],StokListesi[],6,FALSE),"")</f>
        <v>10</v>
      </c>
      <c r="F9" s="13" t="str">
        <f>IFERROR(VLOOKUP(StokSeçmeListesi[SKU],StokListesi[],2,FALSE),"")</f>
        <v>Öğe 3</v>
      </c>
      <c r="G9" s="13" t="str">
        <f>IFERROR(VLOOKUP(StokSeçmeListesi[SKU],StokListesi[],5,FALSE),"")</f>
        <v>Adet</v>
      </c>
      <c r="H9" s="13" t="str">
        <f>IFERROR(VLOOKUP(StokSeçmeListesi[SKU],StokListesi[],3,FALSE),"")</f>
        <v>T5789</v>
      </c>
      <c r="I9" s="13" t="str">
        <f>IFERROR(VLOOKUP(StokSeçmeListesi[SKU],StokListesi[],4,FALSE),"")</f>
        <v>Satır 1, yuva 1</v>
      </c>
    </row>
  </sheetData>
  <conditionalFormatting sqref="E5:E9">
    <cfRule type="expression" dxfId="14" priority="1">
      <formula>D5&gt;E5</formula>
    </cfRule>
  </conditionalFormatting>
  <dataValidations count="14">
    <dataValidation type="list" errorStyle="warning" allowBlank="1" showErrorMessage="1" errorTitle="Hata!" error="Girişiniz Stok Listesi’nde değil. Girişinizi tutmak için Evet’e tıklayabilirsiniz, ancak diğer stok bilgileri otomatik olarak girilmez. " sqref="C9">
      <formula1>SKUArama</formula1>
    </dataValidation>
    <dataValidation allowBlank="1" showInputMessage="1" showErrorMessage="1" prompt="Stok seçme listesi, sipariş karşılamak için gereken SKU miktarını izlemede kullanılır. Seçme listesi tablosunu temizlemek için B2 hücresindeki yönergeleri izleyin. Depo Stok Listesi çalışma sayfasında gezinmek için C2’deki gezinti bağlantısını kullanın" sqref="A1"/>
    <dataValidation allowBlank="1" showInputMessage="1" showErrorMessage="1" prompt="Bu sütuna sipariş numarasını girin" sqref="B4"/>
    <dataValidation allowBlank="1" showInputMessage="1" showErrorMessage="1" prompt="Açılan listeden SKU’yu seçin. Açılan listeyi görüntülemek için ALT+AŞAĞI OK tuşlarına basın ve ENTER’a basarak bir öğe seçin" sqref="C4"/>
    <dataValidation allowBlank="1" showInputMessage="1" showErrorMessage="1" prompt="Bu sütuna seçilecek öğe miktarını girin" sqref="D4"/>
    <dataValidation allowBlank="1" showInputMessage="1" showErrorMessage="1" prompt="Bu sütunda her öğenin kullanılabilir miktarı otomatik olarak hesaplanır" sqref="E4"/>
    <dataValidation allowBlank="1" showInputMessage="1" showErrorMessage="1" prompt="Bu sütunda öğe açıklaması otomatik olarak güncelleştirilir" sqref="F4"/>
    <dataValidation allowBlank="1" showInputMessage="1" showErrorMessage="1" prompt="Bu sütunda birim otomatik olarak güncelleştirilir" sqref="G4"/>
    <dataValidation allowBlank="1" showInputMessage="1" showErrorMessage="1" prompt="Bu sütunda bölme numarası otomatik olarak güncelleştirilir" sqref="H4"/>
    <dataValidation allowBlank="1" showInputMessage="1" showErrorMessage="1" prompt="Bu sütunda konum otomatik olarak güncelleştirilir" sqref="I4"/>
    <dataValidation type="custom" allowBlank="1" showInputMessage="1" showErrorMessage="1" error="Girilen miktar, Kullanılabilir Miktarı aşıyor. KULLANILABİLİR MİKTAR’dan daha az bir SEÇME MİKTARI girin" sqref="D5:D9">
      <formula1>D5&lt;=E5</formula1>
    </dataValidation>
    <dataValidation allowBlank="1" showInputMessage="1" showErrorMessage="1" prompt="Bu çalışma sayfasındaki seçme listesi tablosunu temizlemek için B2’deki nesneyi etkinleştirin veya ALT+F8 tuşlarına basıp boşluksuz olarak “SeçmeListesiniTemizle” yazın, sonra da ÇALIŞTIR’ı seçin" sqref="B2"/>
    <dataValidation allowBlank="1" showInputMessage="1" showErrorMessage="1" prompt="Depo Stok Listesi çalışma sayfasına gezinti bağlantısı" sqref="C2"/>
    <dataValidation type="list" errorStyle="warning" allowBlank="1" showErrorMessage="1" errorTitle="Hata!" error="Girişiniz Stok Listesi’nde değil. Girişinizi tutmak için Evet’e tıklayabilirsiniz, ancak diğer stok bilgileri otomatik olarak girilmez. " sqref="C5:C8">
      <formula1>SKUArama</formula1>
    </dataValidation>
  </dataValidations>
  <hyperlinks>
    <hyperlink ref="C2" location="'Inventory List'!A1" tooltip="Stok Listesini görüntülemek için seçin" display="STOK LİSTESİ"/>
  </hyperlink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BinLookup">
    <tabColor theme="4" tint="-0.499984740745262"/>
    <pageSetUpPr autoPageBreaks="0"/>
  </sheetPr>
  <dimension ref="B1:G11"/>
  <sheetViews>
    <sheetView showGridLines="0" zoomScaleNormal="100" workbookViewId="0"/>
  </sheetViews>
  <sheetFormatPr defaultRowHeight="30" customHeight="1" x14ac:dyDescent="0.3"/>
  <cols>
    <col min="1" max="1" width="1.88671875" customWidth="1"/>
    <col min="2" max="2" width="20.77734375" customWidth="1"/>
    <col min="3" max="3" width="19.44140625" customWidth="1"/>
    <col min="4" max="4" width="18.44140625" customWidth="1"/>
    <col min="5" max="7" width="12.77734375" customWidth="1"/>
  </cols>
  <sheetData>
    <row r="1" spans="2:7" ht="54" customHeight="1" thickBot="1" x14ac:dyDescent="0.5">
      <c r="B1" s="3" t="s">
        <v>37</v>
      </c>
      <c r="C1" s="1"/>
      <c r="D1" s="1"/>
      <c r="E1" s="1"/>
      <c r="F1" s="1"/>
      <c r="G1" s="1"/>
    </row>
    <row r="2" spans="2:7" ht="24.95" customHeight="1" x14ac:dyDescent="0.3">
      <c r="B2" s="8" t="s">
        <v>48</v>
      </c>
    </row>
    <row r="3" spans="2:7" ht="30" customHeight="1" x14ac:dyDescent="0.3">
      <c r="B3" s="7"/>
      <c r="C3" s="7"/>
      <c r="D3" s="7"/>
      <c r="E3" s="7"/>
      <c r="F3" s="7"/>
      <c r="G3" s="7"/>
    </row>
    <row r="4" spans="2:7" ht="17.100000000000001" customHeight="1" x14ac:dyDescent="0.3">
      <c r="B4" s="12" t="s">
        <v>28</v>
      </c>
      <c r="C4" s="12" t="s">
        <v>15</v>
      </c>
      <c r="D4" s="12" t="s">
        <v>36</v>
      </c>
      <c r="E4" s="15" t="s">
        <v>62</v>
      </c>
      <c r="F4" s="15" t="s">
        <v>63</v>
      </c>
      <c r="G4" s="15" t="s">
        <v>64</v>
      </c>
    </row>
    <row r="5" spans="2:7" ht="30" customHeight="1" x14ac:dyDescent="0.3">
      <c r="B5" s="13" t="s">
        <v>29</v>
      </c>
      <c r="C5" s="13" t="s">
        <v>52</v>
      </c>
      <c r="D5" s="13" t="s">
        <v>55</v>
      </c>
      <c r="E5" s="14">
        <v>50</v>
      </c>
      <c r="F5" s="14">
        <v>10</v>
      </c>
      <c r="G5" s="14">
        <v>10</v>
      </c>
    </row>
    <row r="6" spans="2:7" ht="30" customHeight="1" x14ac:dyDescent="0.3">
      <c r="B6" s="13" t="s">
        <v>30</v>
      </c>
      <c r="C6" s="13" t="s">
        <v>53</v>
      </c>
      <c r="D6" s="13" t="s">
        <v>56</v>
      </c>
      <c r="E6" s="14">
        <v>25</v>
      </c>
      <c r="F6" s="14">
        <v>5</v>
      </c>
      <c r="G6" s="14">
        <v>5</v>
      </c>
    </row>
    <row r="7" spans="2:7" ht="30" customHeight="1" x14ac:dyDescent="0.3">
      <c r="B7" s="13" t="s">
        <v>31</v>
      </c>
      <c r="C7" s="13" t="s">
        <v>52</v>
      </c>
      <c r="D7" s="13" t="s">
        <v>57</v>
      </c>
      <c r="E7" s="14">
        <v>50</v>
      </c>
      <c r="F7" s="14">
        <v>10</v>
      </c>
      <c r="G7" s="14">
        <v>10</v>
      </c>
    </row>
    <row r="8" spans="2:7" ht="30" customHeight="1" x14ac:dyDescent="0.3">
      <c r="B8" s="13" t="s">
        <v>32</v>
      </c>
      <c r="C8" s="13" t="s">
        <v>54</v>
      </c>
      <c r="D8" s="13" t="s">
        <v>58</v>
      </c>
      <c r="E8" s="14">
        <v>30</v>
      </c>
      <c r="F8" s="14">
        <v>7</v>
      </c>
      <c r="G8" s="14">
        <v>10</v>
      </c>
    </row>
    <row r="9" spans="2:7" ht="30" customHeight="1" x14ac:dyDescent="0.3">
      <c r="B9" s="13" t="s">
        <v>33</v>
      </c>
      <c r="C9" s="13" t="s">
        <v>53</v>
      </c>
      <c r="D9" s="13" t="s">
        <v>59</v>
      </c>
      <c r="E9" s="14">
        <v>25</v>
      </c>
      <c r="F9" s="14">
        <v>5</v>
      </c>
      <c r="G9" s="14">
        <v>5</v>
      </c>
    </row>
    <row r="10" spans="2:7" ht="30" customHeight="1" x14ac:dyDescent="0.3">
      <c r="B10" s="13" t="s">
        <v>30</v>
      </c>
      <c r="C10" s="13" t="s">
        <v>52</v>
      </c>
      <c r="D10" s="13" t="s">
        <v>60</v>
      </c>
      <c r="E10" s="14">
        <v>50</v>
      </c>
      <c r="F10" s="14">
        <v>10</v>
      </c>
      <c r="G10" s="14">
        <v>10</v>
      </c>
    </row>
    <row r="11" spans="2:7" ht="30" customHeight="1" x14ac:dyDescent="0.3">
      <c r="B11" s="13" t="s">
        <v>34</v>
      </c>
      <c r="C11" s="13" t="s">
        <v>52</v>
      </c>
      <c r="D11" s="13" t="s">
        <v>61</v>
      </c>
      <c r="E11" s="14">
        <v>50</v>
      </c>
      <c r="F11" s="14">
        <v>10</v>
      </c>
      <c r="G11" s="14">
        <v>10</v>
      </c>
    </row>
  </sheetData>
  <dataValidations count="8">
    <dataValidation allowBlank="1" showInputMessage="1" showErrorMessage="1" prompt="Bu çalışma sayfasında depo stok listesinin  ve stok seçme listesi çalışma sayfalarının verilerini gösteren bir tablo bulunur. Depo Stok Listesi çalışma sayfasına gezinti bağlantısı B2 hücresindedir" sqref="A1"/>
    <dataValidation allowBlank="1" showInputMessage="1" showErrorMessage="1" prompt="Bu sütuna bölme numarasını girin" sqref="B4"/>
    <dataValidation allowBlank="1" showInputMessage="1" showErrorMessage="1" prompt="Bu sütuna bir açıklama girin" sqref="C4"/>
    <dataValidation allowBlank="1" showInputMessage="1" showErrorMessage="1" prompt="Bu sütuna bölme konumunu girin" sqref="D4"/>
    <dataValidation allowBlank="1" showInputMessage="1" showErrorMessage="1" prompt="Bu sütuna bölme genişliğini girin" sqref="E4"/>
    <dataValidation allowBlank="1" showInputMessage="1" showErrorMessage="1" prompt="Bu sütuna bölme yüksekliğini girin" sqref="F4"/>
    <dataValidation allowBlank="1" showInputMessage="1" showErrorMessage="1" prompt="Bu sütuna bölme uzunluğunu girin" sqref="G4"/>
    <dataValidation allowBlank="1" showInputMessage="1" showErrorMessage="1" prompt="Depo Stok Listesi çalışma sayfasına gezinti bağlantısı" sqref="B2"/>
  </dataValidations>
  <hyperlinks>
    <hyperlink ref="B2" location="'Inventory List'!A1" tooltip="Stok Listesini görüntülemek için seçin" display="STOK LİSTESİ"/>
  </hyperlinks>
  <printOptions horizontalCentered="1"/>
  <pageMargins left="0.23622047244094491" right="0.23622047244094491" top="0.74803149606299213" bottom="0.74803149606299213" header="0.31496062992125984" footer="0.31496062992125984"/>
  <pageSetup paperSize="9"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8</vt:i4>
      </vt:variant>
    </vt:vector>
  </HeadingPairs>
  <TitlesOfParts>
    <vt:vector size="11" baseType="lpstr">
      <vt:lpstr>Depo Stok Listesi</vt:lpstr>
      <vt:lpstr>Stok Seçme Listesi</vt:lpstr>
      <vt:lpstr>Bölme Arama</vt:lpstr>
      <vt:lpstr>BölmeNumarası</vt:lpstr>
      <vt:lpstr>SKUArama</vt:lpstr>
      <vt:lpstr>SütunBaşlığı1</vt:lpstr>
      <vt:lpstr>SütunBaşlığı2</vt:lpstr>
      <vt:lpstr>SütunBaşlığı3</vt:lpstr>
      <vt:lpstr>'Bölme Arama'!Yazdırma_Başlıkları</vt:lpstr>
      <vt:lpstr>'Depo Stok Listesi'!Yazdırma_Başlıkları</vt:lpstr>
      <vt:lpstr>'Stok Seçme Listesi'!Yazdırma_Başlıkları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2016-10-06T00:09:35Z</dcterms:created>
  <dcterms:modified xsi:type="dcterms:W3CDTF">2017-12-12T10:11:46Z</dcterms:modified>
</cp:coreProperties>
</file>