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tr-TR\"/>
    </mc:Choice>
  </mc:AlternateContent>
  <bookViews>
    <workbookView xWindow="0" yWindow="0" windowWidth="28800" windowHeight="12000"/>
  </bookViews>
  <sheets>
    <sheet name="Kar ve Zarar" sheetId="1" r:id="rId1"/>
    <sheet name="Gelir" sheetId="3" r:id="rId2"/>
    <sheet name="İşlem Harcamaları" sheetId="2" r:id="rId3"/>
  </sheets>
  <definedNames>
    <definedName name="NetGelir">'Kar ve Zarar'!$O$9</definedName>
    <definedName name="_xlnm.Print_Titles" localSheetId="1">Gelir!$3:$3</definedName>
    <definedName name="_xlnm.Print_Titles" localSheetId="2">'İşlem Harcamaları'!$3:$3</definedName>
    <definedName name="_xlnm.Print_Titles" localSheetId="0">'Kar ve Zarar'!$4:$4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M10" i="3"/>
  <c r="L10" i="3"/>
  <c r="K10" i="3"/>
  <c r="J10" i="3"/>
  <c r="I10" i="3"/>
  <c r="H10" i="3"/>
  <c r="G10" i="3"/>
  <c r="F10" i="3"/>
  <c r="E10" i="3"/>
  <c r="D10" i="3"/>
  <c r="C10" i="3"/>
  <c r="C2" i="2"/>
  <c r="B1" i="2"/>
  <c r="B1" i="3" s="1"/>
  <c r="C2" i="3"/>
  <c r="N17" i="2" l="1"/>
  <c r="M17" i="2"/>
  <c r="L17" i="2"/>
  <c r="K17" i="2"/>
  <c r="J17" i="2"/>
  <c r="I17" i="2"/>
  <c r="H17" i="2"/>
  <c r="G17" i="2"/>
  <c r="F17" i="2"/>
  <c r="E17" i="2"/>
  <c r="D17" i="2"/>
  <c r="N12" i="3"/>
  <c r="M12" i="3"/>
  <c r="L12" i="3"/>
  <c r="K12" i="3"/>
  <c r="K5" i="1" s="1"/>
  <c r="J12" i="3"/>
  <c r="I12" i="3"/>
  <c r="H12" i="3"/>
  <c r="G12" i="3"/>
  <c r="G5" i="1" s="1"/>
  <c r="F12" i="3"/>
  <c r="E12" i="3"/>
  <c r="D12" i="3"/>
  <c r="C12" i="3"/>
  <c r="O11" i="3"/>
  <c r="O9" i="3"/>
  <c r="O8" i="3"/>
  <c r="O7" i="3"/>
  <c r="O6" i="3"/>
  <c r="O5" i="3"/>
  <c r="O4" i="3"/>
  <c r="C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C5" i="1" l="1"/>
  <c r="C7" i="1" s="1"/>
  <c r="F5" i="1"/>
  <c r="F7" i="1" s="1"/>
  <c r="J5" i="1"/>
  <c r="J7" i="1" s="1"/>
  <c r="N5" i="1"/>
  <c r="N7" i="1" s="1"/>
  <c r="D5" i="1"/>
  <c r="D7" i="1" s="1"/>
  <c r="D9" i="1" s="1"/>
  <c r="H5" i="1"/>
  <c r="H7" i="1" s="1"/>
  <c r="L5" i="1"/>
  <c r="L7" i="1" s="1"/>
  <c r="L9" i="1" s="1"/>
  <c r="E5" i="1"/>
  <c r="E7" i="1" s="1"/>
  <c r="I5" i="1"/>
  <c r="I7" i="1" s="1"/>
  <c r="M5" i="1"/>
  <c r="M7" i="1" s="1"/>
  <c r="M9" i="1" s="1"/>
  <c r="G7" i="1"/>
  <c r="K7" i="1"/>
  <c r="O17" i="2"/>
  <c r="O10" i="3"/>
  <c r="O12" i="3" s="1"/>
  <c r="O8" i="1"/>
  <c r="O6" i="1"/>
  <c r="O5" i="1" l="1"/>
  <c r="N9" i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<sst xmlns="http://schemas.openxmlformats.org/spreadsheetml/2006/main" count="76" uniqueCount="50">
  <si>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YIL</t>
  </si>
  <si>
    <t>Brüt Kar ve Toplam İşlem Giderlerini gösteren çizgi grafiği bu hücrededir. Verileri aşağıdaki tabloya girin.</t>
  </si>
  <si>
    <t>İşlemlerden Elde Edilen Gelir</t>
  </si>
  <si>
    <t>Faiz Geliri (Gider)</t>
  </si>
  <si>
    <t>Vergiden Önceki Gelir</t>
  </si>
  <si>
    <t>Gelir Vergisi Gideri</t>
  </si>
  <si>
    <t>Net Gelir</t>
  </si>
  <si>
    <t>KAR VE ZARAR BİLDİRİMİ</t>
  </si>
  <si>
    <t>ŞİRKET ADI</t>
  </si>
  <si>
    <t>OCA</t>
  </si>
  <si>
    <t>ŞUB</t>
  </si>
  <si>
    <t>MAR</t>
  </si>
  <si>
    <t>NİS</t>
  </si>
  <si>
    <t>MAY</t>
  </si>
  <si>
    <t>HAZ</t>
  </si>
  <si>
    <t>TEM</t>
  </si>
  <si>
    <t>AĞU</t>
  </si>
  <si>
    <t>EYL</t>
  </si>
  <si>
    <t>NET GELİR</t>
  </si>
  <si>
    <t>EKİ</t>
  </si>
  <si>
    <t>KAS</t>
  </si>
  <si>
    <t>ARA</t>
  </si>
  <si>
    <t>YB</t>
  </si>
  <si>
    <t>Gelir</t>
  </si>
  <si>
    <t>Satışlar</t>
  </si>
  <si>
    <t>Satış İadeleri (Azaltma)</t>
  </si>
  <si>
    <t>Satış İskontoları (Azaltma)</t>
  </si>
  <si>
    <t>Diğer Gelir 1</t>
  </si>
  <si>
    <t>Diğer Gelir 2</t>
  </si>
  <si>
    <t>Diğer Gelir 3</t>
  </si>
  <si>
    <t>Net Satışlar</t>
  </si>
  <si>
    <t>Satılan Malların Maliyeti</t>
  </si>
  <si>
    <t>Brüt Kar</t>
  </si>
  <si>
    <t>KAR VE ZARAR BİLDİRİMİ - GELİR</t>
  </si>
  <si>
    <t>İşlem Harcamaları</t>
  </si>
  <si>
    <t>Maaşlar ve Ücretler</t>
  </si>
  <si>
    <t>Amortisman</t>
  </si>
  <si>
    <t>Kira</t>
  </si>
  <si>
    <t>Ofis Malzemeleri</t>
  </si>
  <si>
    <t>Kamu hizmetleri</t>
  </si>
  <si>
    <t>Telefon</t>
  </si>
  <si>
    <t>Sigorta</t>
  </si>
  <si>
    <t>Seyahat</t>
  </si>
  <si>
    <t>Bakım</t>
  </si>
  <si>
    <t>Reklam</t>
  </si>
  <si>
    <t>Diğer 1</t>
  </si>
  <si>
    <t>Diğer 2</t>
  </si>
  <si>
    <t>Diğer 3</t>
  </si>
  <si>
    <t>Toplam İşlem Harcamaları</t>
  </si>
  <si>
    <t>KAR VE ZARAR BİLDİRİMİ - İŞLEM HARCAMALARI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</si>
</sst>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₺&quot;;\-#,##0\ &quot;₺&quot;"/>
    <numFmt numFmtId="44" formatCode="_-* #,##0.00\ &quot;₺&quot;_-;\-* #,##0.00\ &quot;₺&quot;_-;_-* &quot;-&quot;??\ &quot;₺&quot;_-;_-@_-"/>
    <numFmt numFmtId="164" formatCode="_ * #,##0_ ;_ * \-#,##0_ ;_ * &quot;-&quot;_ ;_ @_ "/>
    <numFmt numFmtId="165" formatCode="#,##0\ &quot;₺&quot;"/>
  </numFmts>
  <fonts count="15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1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5" fontId="2" fillId="2" borderId="0" xfId="8" applyNumberFormat="1" applyFont="1" applyFill="1" applyAlignment="1">
      <alignment vertical="center" wrapText="1"/>
    </xf>
    <xf numFmtId="5" fontId="3" fillId="2" borderId="0" xfId="8" applyNumberFormat="1" applyFont="1" applyFill="1" applyBorder="1" applyAlignment="1">
      <alignment vertical="center"/>
    </xf>
    <xf numFmtId="5" fontId="3" fillId="2" borderId="0" xfId="8" applyNumberFormat="1" applyFont="1" applyFill="1" applyBorder="1" applyAlignment="1">
      <alignment horizontal="right" vertical="center" indent="1"/>
    </xf>
    <xf numFmtId="5" fontId="2" fillId="2" borderId="0" xfId="8" applyNumberFormat="1" applyFont="1" applyFill="1" applyBorder="1" applyAlignment="1">
      <alignment vertical="center"/>
    </xf>
    <xf numFmtId="5" fontId="2" fillId="2" borderId="0" xfId="8" applyNumberFormat="1" applyFont="1" applyFill="1" applyBorder="1" applyAlignment="1">
      <alignment horizontal="right" vertical="center" indent="1"/>
    </xf>
    <xf numFmtId="5" fontId="11" fillId="4" borderId="0" xfId="8" applyNumberFormat="1" applyFont="1" applyFill="1" applyBorder="1" applyAlignment="1">
      <alignment vertical="center"/>
    </xf>
    <xf numFmtId="5" fontId="11" fillId="4" borderId="0" xfId="8" applyNumberFormat="1" applyFont="1" applyFill="1" applyBorder="1" applyAlignment="1">
      <alignment horizontal="right" vertical="center" indent="1"/>
    </xf>
    <xf numFmtId="0" fontId="3" fillId="2" borderId="0" xfId="0" applyNumberFormat="1" applyFont="1" applyFill="1">
      <alignment vertical="center" wrapText="1"/>
    </xf>
    <xf numFmtId="5" fontId="0" fillId="2" borderId="0" xfId="8" applyNumberFormat="1" applyFont="1" applyFill="1" applyBorder="1" applyAlignment="1">
      <alignment vertical="center" wrapText="1"/>
    </xf>
    <xf numFmtId="5" fontId="0" fillId="2" borderId="0" xfId="0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5" fontId="0" fillId="6" borderId="0" xfId="0" applyNumberFormat="1" applyFont="1" applyFill="1" applyBorder="1" applyAlignment="1">
      <alignment vertical="center" wrapText="1"/>
    </xf>
    <xf numFmtId="5" fontId="12" fillId="2" borderId="0" xfId="0" applyNumberFormat="1" applyFont="1" applyFill="1" applyAlignment="1">
      <alignment vertical="center" wrapText="1"/>
    </xf>
    <xf numFmtId="5" fontId="0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Ana Başlık" xfId="2" builtinId="15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Binlik Ayracı [0]" xfId="7" builtinId="6" customBuiltin="1"/>
    <cellStyle name="Normal" xfId="0" builtinId="0" customBuiltin="1"/>
    <cellStyle name="Not" xfId="10" builtinId="10" customBuiltin="1"/>
    <cellStyle name="ParaBirimi" xfId="1" builtinId="4" customBuiltin="1"/>
    <cellStyle name="ParaBirimi [0]" xfId="8" builtinId="7" customBuiltin="1"/>
    <cellStyle name="Yüzde" xfId="9" builtinId="5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9" formatCode="#,##0\ &quot;₺&quot;;\-#,##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₺&quot;;\-#,##0\ &quot;₺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₺&quot;;\-#,##0\ &quot;₺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Kar ve Zarar" defaultPivotStyle="PivotStyleLight16">
    <tableStyle name="Giderler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ColumnStripe" dxfId="53"/>
      <tableStyleElement type="secondColumnStripe" dxfId="52"/>
    </tableStyle>
    <tableStyle name="Kar ve Zarar" pivot="0" count="7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ColumnStripe" dxfId="46"/>
      <tableStyleElement type="secondColumn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6.7562388034828974E-2"/>
          <c:w val="0.86286252580352119"/>
          <c:h val="0.89662125567637374"/>
        </c:manualLayout>
      </c:layout>
      <c:lineChart>
        <c:grouping val="standard"/>
        <c:varyColors val="0"/>
        <c:ser>
          <c:idx val="0"/>
          <c:order val="0"/>
          <c:tx>
            <c:strRef>
              <c:f>Gelir!$B$12</c:f>
              <c:strCache>
                <c:ptCount val="1"/>
                <c:pt idx="0">
                  <c:v>Brüt Kar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Gelir!$C$12:$N$12</c:f>
              <c:numCache>
                <c:formatCode>"₺"#,##0_);\("₺"#,##0\)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'İşlem Harcamaları'!$B$17</c:f>
              <c:strCache>
                <c:ptCount val="1"/>
                <c:pt idx="0">
                  <c:v>Toplam İşlem Harcamaları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'İşlem Harcamaları'!$C$17:$N$17</c:f>
              <c:numCache>
                <c:formatCode>"₺"#,##0_);\("₺"#,##0\)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₺&quot;#,##0_);\(&quot;₺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tr-TR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Grafik 2" descr="Brüt Kar ve Toplam İşlem Giderlerini gösteren çizgi grafiğ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Gelir" displayName="Gelir" ref="B3:O10" totalsRowCount="1" headerRowDxfId="44" totalsRowDxfId="43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Gelir" totalsRowLabel="Net Satışlar" totalsRowDxfId="42"/>
    <tableColumn id="2" name="OCA" totalsRowFunction="custom" dataDxfId="41" totalsRowDxfId="40">
      <totalsRowFormula>IF(SUM(C4:C9)=0,"",SUM(C4:C9))</totalsRowFormula>
    </tableColumn>
    <tableColumn id="3" name="ŞUB" totalsRowFunction="custom" dataDxfId="39" totalsRowDxfId="38">
      <totalsRowFormula>IF(SUM(D4:D9)=0,"",SUM(D4:D9))</totalsRowFormula>
    </tableColumn>
    <tableColumn id="4" name="MAR" totalsRowFunction="custom" dataDxfId="37" totalsRowDxfId="36">
      <totalsRowFormula>IF(SUM(E4:E9)=0,"",SUM(E4:E9))</totalsRowFormula>
    </tableColumn>
    <tableColumn id="5" name="NİS" totalsRowFunction="custom" dataDxfId="35" totalsRowDxfId="34">
      <totalsRowFormula>IF(SUM(F4:F9)=0,"",SUM(F4:F9))</totalsRowFormula>
    </tableColumn>
    <tableColumn id="6" name="MAY" totalsRowFunction="custom" dataDxfId="33" totalsRowDxfId="32">
      <totalsRowFormula>IF(SUM(G4:G9)=0,"",SUM(G4:G9))</totalsRowFormula>
    </tableColumn>
    <tableColumn id="7" name="HAZ" totalsRowFunction="custom" dataDxfId="31" totalsRowDxfId="30">
      <totalsRowFormula>IF(SUM(H4:H9)=0,"",SUM(H4:H9))</totalsRowFormula>
    </tableColumn>
    <tableColumn id="8" name="TEM" totalsRowFunction="custom" dataDxfId="29" totalsRowDxfId="28">
      <totalsRowFormula>IF(SUM(I4:I9)=0,"",SUM(I4:I9))</totalsRowFormula>
    </tableColumn>
    <tableColumn id="9" name="AĞU" totalsRowFunction="custom" dataDxfId="27" totalsRowDxfId="26">
      <totalsRowFormula>IF(SUM(J4:J9)=0,"",SUM(J4:J9))</totalsRowFormula>
    </tableColumn>
    <tableColumn id="10" name="EYL" totalsRowFunction="custom" dataDxfId="25" totalsRowDxfId="24">
      <totalsRowFormula>IF(SUM(K4:K9)=0,"",SUM(K4:K9))</totalsRowFormula>
    </tableColumn>
    <tableColumn id="11" name="EKİ" totalsRowFunction="custom" dataDxfId="23" totalsRowDxfId="22">
      <totalsRowFormula>IF(SUM(L4:L9)=0,"",SUM(L4:L9))</totalsRowFormula>
    </tableColumn>
    <tableColumn id="12" name="KAS" totalsRowFunction="custom" dataDxfId="21" totalsRowDxfId="20">
      <totalsRowFormula>IF(SUM(M4:M9)=0,"",SUM(M4:M9))</totalsRowFormula>
    </tableColumn>
    <tableColumn id="13" name="ARA" totalsRowFunction="custom" dataDxfId="19" totalsRowDxfId="18">
      <totalsRowFormula>IF(SUM(N4:N9)=0,"",SUM(N4:N9))</totalsRowFormula>
    </tableColumn>
    <tableColumn id="14" name="YB" totalsRowFunction="sum" dataDxfId="17" totalsRowDxfId="16">
      <calculatedColumnFormula>SUM(C4:N4)</calculatedColumnFormula>
    </tableColumn>
  </tableColumns>
  <tableStyleInfo name="Kar ve Zarar" showFirstColumn="0" showLastColumn="0" showRowStripes="1" showColumnStripes="0"/>
  <extLst>
    <ext xmlns:x14="http://schemas.microsoft.com/office/spreadsheetml/2009/9/main" uri="{504A1905-F514-4f6f-8877-14C23A59335A}">
      <x14:table altTextSummary="Her ay için olan geliri bu tabloya girin. Yılın Başından Bugüne Kadar olan miktar otomatik olarak hesaplanır"/>
    </ext>
  </extLst>
</table>
</file>

<file path=xl/tables/table2.xml><?xml version="1.0" encoding="utf-8"?>
<table xmlns="http://schemas.openxmlformats.org/spreadsheetml/2006/main" id="3" name="Giderler" displayName="Giderler" ref="B3:O17" totalsRowCount="1" headerRowDxfId="15" totalsRowDxfId="14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İşlem Harcamaları" totalsRowLabel="Toplam İşlem Harcamaları" totalsRowDxfId="13"/>
    <tableColumn id="2" name="OCA" totalsRowFunction="custom" totalsRowDxfId="12">
      <totalsRowFormula>IF(SUM(C4:C16)=0,"",SUM(C4:C16))</totalsRowFormula>
    </tableColumn>
    <tableColumn id="3" name="ŞUB" totalsRowFunction="custom" totalsRowDxfId="11">
      <totalsRowFormula>IF(SUM(D4:D16)=0,"",SUM(D4:D16))</totalsRowFormula>
    </tableColumn>
    <tableColumn id="4" name="MAR" totalsRowFunction="custom" totalsRowDxfId="10">
      <totalsRowFormula>IF(SUM(E4:E16)=0,"",SUM(E4:E16))</totalsRowFormula>
    </tableColumn>
    <tableColumn id="5" name="NİS" totalsRowFunction="custom" totalsRowDxfId="9">
      <totalsRowFormula>IF(SUM(F4:F16)=0,"",SUM(F4:F16))</totalsRowFormula>
    </tableColumn>
    <tableColumn id="6" name="MAY" totalsRowFunction="custom" totalsRowDxfId="8">
      <totalsRowFormula>IF(SUM(G4:G16)=0,"",SUM(G4:G16))</totalsRowFormula>
    </tableColumn>
    <tableColumn id="7" name="HAZ" totalsRowFunction="custom" totalsRowDxfId="7">
      <totalsRowFormula>IF(SUM(H4:H16)=0,"",SUM(H4:H16))</totalsRowFormula>
    </tableColumn>
    <tableColumn id="8" name="TEM" totalsRowFunction="custom" totalsRowDxfId="6">
      <totalsRowFormula>IF(SUM(I4:I16)=0,"",SUM(I4:I16))</totalsRowFormula>
    </tableColumn>
    <tableColumn id="9" name="AĞU" totalsRowFunction="custom" totalsRowDxfId="5">
      <totalsRowFormula>IF(SUM(J4:J16)=0,"",SUM(J4:J16))</totalsRowFormula>
    </tableColumn>
    <tableColumn id="10" name="EYL" totalsRowFunction="custom" totalsRowDxfId="4">
      <totalsRowFormula>IF(SUM(K4:K16)=0,"",SUM(K4:K16))</totalsRowFormula>
    </tableColumn>
    <tableColumn id="11" name="EKİ" totalsRowFunction="custom" totalsRowDxfId="3">
      <totalsRowFormula>IF(SUM(L4:L16)=0,"",SUM(L4:L16))</totalsRowFormula>
    </tableColumn>
    <tableColumn id="12" name="KAS" totalsRowFunction="custom" totalsRowDxfId="2">
      <totalsRowFormula>IF(SUM(M4:M16)=0,"",SUM(M4:M16))</totalsRowFormula>
    </tableColumn>
    <tableColumn id="13" name="ARA" totalsRowFunction="custom" totalsRowDxfId="1">
      <totalsRowFormula>IF(SUM(N4:N16)=0,"",SUM(N4:N16))</totalsRowFormula>
    </tableColumn>
    <tableColumn id="14" name="YB" totalsRowFunction="sum" totalsRowDxfId="0" dataCellStyle="ParaBirimi [0]">
      <calculatedColumnFormula>SUM(C4:N4)</calculatedColumnFormula>
    </tableColumn>
  </tableColumns>
  <tableStyleInfo name="Giderler" showFirstColumn="0" showLastColumn="0" showRowStripes="1" showColumnStripes="0"/>
  <extLst>
    <ext xmlns:x14="http://schemas.microsoft.com/office/spreadsheetml/2009/9/main" uri="{504A1905-F514-4f6f-8877-14C23A59335A}">
      <x14:table altTextSummary="Her bir ay için olan işlem giderlerini bu tabloya girin. Yılın Başından Bugüne Kadar olan miktar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">
        <v>0</v>
      </c>
      <c r="C1" s="40" t="s">
        <v>7</v>
      </c>
      <c r="D1" s="40"/>
      <c r="E1" s="40"/>
      <c r="F1" s="40"/>
      <c r="G1" s="40"/>
      <c r="H1" s="40"/>
      <c r="I1" s="40"/>
      <c r="J1" s="40"/>
      <c r="K1" s="40"/>
      <c r="L1" s="37" t="s">
        <v>18</v>
      </c>
      <c r="M1" s="37"/>
      <c r="N1" s="37"/>
      <c r="O1" s="37"/>
    </row>
    <row r="2" spans="1:15" ht="65.099999999999994" customHeight="1" x14ac:dyDescent="0.3">
      <c r="A2" s="1"/>
      <c r="B2" s="39"/>
      <c r="C2" s="36" t="s">
        <v>8</v>
      </c>
      <c r="D2" s="36"/>
      <c r="E2" s="36"/>
      <c r="F2" s="36"/>
      <c r="G2" s="36"/>
      <c r="H2" s="36"/>
      <c r="I2" s="36"/>
      <c r="J2" s="36"/>
      <c r="K2" s="36"/>
      <c r="L2" s="38">
        <f>NetGelir</f>
        <v>72450.139999999985</v>
      </c>
      <c r="M2" s="38"/>
      <c r="N2" s="38"/>
      <c r="O2" s="38"/>
    </row>
    <row r="3" spans="1:15" ht="105" customHeight="1" x14ac:dyDescent="0.3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4" customFormat="1" ht="39.950000000000003" customHeight="1" thickBot="1" x14ac:dyDescent="0.35">
      <c r="A4" s="4"/>
      <c r="B4" s="13"/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19" t="s">
        <v>19</v>
      </c>
      <c r="M4" s="19" t="s">
        <v>20</v>
      </c>
      <c r="N4" s="19" t="s">
        <v>21</v>
      </c>
      <c r="O4" s="18" t="s">
        <v>22</v>
      </c>
    </row>
    <row r="5" spans="1:15" ht="30" customHeight="1" x14ac:dyDescent="0.3">
      <c r="A5" s="1"/>
      <c r="B5" s="5" t="s">
        <v>2</v>
      </c>
      <c r="C5" s="20">
        <f>IFERROR(Gelir!C12-Giderler[[#Totals],[OCA]],"")</f>
        <v>14159</v>
      </c>
      <c r="D5" s="20">
        <f>IFERROR(Gelir!D12-Giderler[[#Totals],[ŞUB]],"")</f>
        <v>24980.75</v>
      </c>
      <c r="E5" s="20">
        <f>IFERROR(Gelir!E12-Giderler[[#Totals],[MAR]],"")</f>
        <v>15642.18</v>
      </c>
      <c r="F5" s="20">
        <f>IFERROR(Gelir!F12-Giderler[[#Totals],[NİS]],"")</f>
        <v>-17559.510000000002</v>
      </c>
      <c r="G5" s="20">
        <f>IFERROR(Gelir!G12-Giderler[[#Totals],[MAY]],"")</f>
        <v>17043.969999999998</v>
      </c>
      <c r="H5" s="20">
        <f>IFERROR(Gelir!H12-Giderler[[#Totals],[HAZ]],"")</f>
        <v>19215.589999999997</v>
      </c>
      <c r="I5" s="20">
        <f>IFERROR(Gelir!I12-Giderler[[#Totals],[TEM]],"")</f>
        <v>19082.359999999997</v>
      </c>
      <c r="J5" s="20" t="str">
        <f>IFERROR(Gelir!J12-Giderler[[#Totals],[AĞU]],"")</f>
        <v/>
      </c>
      <c r="K5" s="20" t="str">
        <f>IFERROR(Gelir!K12-Giderler[[#Totals],[EYL]],"")</f>
        <v/>
      </c>
      <c r="L5" s="20" t="str">
        <f>IFERROR(Gelir!L12-Giderler[[#Totals],[EKİ]],"")</f>
        <v/>
      </c>
      <c r="M5" s="20" t="str">
        <f>IFERROR(Gelir!M12-Giderler[[#Totals],[KAS]],"")</f>
        <v/>
      </c>
      <c r="N5" s="20" t="str">
        <f>IFERROR(Gelir!N12-Giderler[[#Totals],[ARA]],"")</f>
        <v/>
      </c>
      <c r="O5" s="20">
        <f>IFERROR(Gelir!O12-Giderler[[#Totals],[YB]],"")</f>
        <v>134210.34000000003</v>
      </c>
    </row>
    <row r="6" spans="1:15" ht="30" customHeight="1" x14ac:dyDescent="0.3">
      <c r="A6" s="1"/>
      <c r="B6" s="2" t="s">
        <v>3</v>
      </c>
      <c r="C6" s="21">
        <v>-100</v>
      </c>
      <c r="D6" s="21">
        <v>-105</v>
      </c>
      <c r="E6" s="21">
        <v>-110.25</v>
      </c>
      <c r="F6" s="21">
        <v>-115.76</v>
      </c>
      <c r="G6" s="21">
        <v>-121.55</v>
      </c>
      <c r="H6" s="21">
        <v>-127.63</v>
      </c>
      <c r="I6" s="21">
        <v>-134.01</v>
      </c>
      <c r="J6" s="21"/>
      <c r="K6" s="21"/>
      <c r="L6" s="21"/>
      <c r="M6" s="21"/>
      <c r="N6" s="21"/>
      <c r="O6" s="22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23">
        <f>IFERROR(C5+C6,"")</f>
        <v>14059</v>
      </c>
      <c r="D7" s="23">
        <f t="shared" ref="D7:N7" si="1">IFERROR(D5+D6,"")</f>
        <v>24875.75</v>
      </c>
      <c r="E7" s="23">
        <f t="shared" si="1"/>
        <v>15531.93</v>
      </c>
      <c r="F7" s="23">
        <f t="shared" si="1"/>
        <v>-17675.27</v>
      </c>
      <c r="G7" s="23">
        <f t="shared" si="1"/>
        <v>16922.419999999998</v>
      </c>
      <c r="H7" s="23">
        <f t="shared" si="1"/>
        <v>19087.959999999995</v>
      </c>
      <c r="I7" s="23">
        <f t="shared" si="1"/>
        <v>18948.349999999999</v>
      </c>
      <c r="J7" s="23" t="str">
        <f t="shared" si="1"/>
        <v/>
      </c>
      <c r="K7" s="23" t="str">
        <f t="shared" si="1"/>
        <v/>
      </c>
      <c r="L7" s="23" t="str">
        <f t="shared" si="1"/>
        <v/>
      </c>
      <c r="M7" s="23" t="str">
        <f t="shared" si="1"/>
        <v/>
      </c>
      <c r="N7" s="23" t="str">
        <f t="shared" si="1"/>
        <v/>
      </c>
      <c r="O7" s="24">
        <f t="shared" si="0"/>
        <v>91750.139999999985</v>
      </c>
    </row>
    <row r="8" spans="1:15" ht="30" customHeight="1" x14ac:dyDescent="0.3">
      <c r="A8" s="1"/>
      <c r="B8" s="2" t="s">
        <v>5</v>
      </c>
      <c r="C8" s="21">
        <v>2400</v>
      </c>
      <c r="D8" s="21">
        <v>2500</v>
      </c>
      <c r="E8" s="21">
        <v>2600</v>
      </c>
      <c r="F8" s="21">
        <v>2700</v>
      </c>
      <c r="G8" s="21">
        <v>2900</v>
      </c>
      <c r="H8" s="21">
        <v>3000</v>
      </c>
      <c r="I8" s="21">
        <v>3200</v>
      </c>
      <c r="J8" s="21"/>
      <c r="K8" s="21"/>
      <c r="L8" s="21"/>
      <c r="M8" s="21"/>
      <c r="N8" s="21"/>
      <c r="O8" s="22">
        <f t="shared" si="0"/>
        <v>19300</v>
      </c>
    </row>
    <row r="9" spans="1:15" ht="30" customHeight="1" x14ac:dyDescent="0.3">
      <c r="A9" s="1"/>
      <c r="B9" s="6" t="s">
        <v>6</v>
      </c>
      <c r="C9" s="25">
        <f>IFERROR(C7-C8,"")</f>
        <v>11659</v>
      </c>
      <c r="D9" s="25">
        <f t="shared" ref="D9:O9" si="2">IFERROR(D7-D8,"")</f>
        <v>22375.75</v>
      </c>
      <c r="E9" s="25">
        <f t="shared" si="2"/>
        <v>12931.93</v>
      </c>
      <c r="F9" s="25">
        <f t="shared" si="2"/>
        <v>-20375.27</v>
      </c>
      <c r="G9" s="25">
        <f t="shared" si="2"/>
        <v>14022.419999999998</v>
      </c>
      <c r="H9" s="25">
        <f t="shared" si="2"/>
        <v>16087.959999999995</v>
      </c>
      <c r="I9" s="25">
        <f t="shared" si="2"/>
        <v>15748.349999999999</v>
      </c>
      <c r="J9" s="25" t="str">
        <f t="shared" si="2"/>
        <v/>
      </c>
      <c r="K9" s="25" t="str">
        <f t="shared" si="2"/>
        <v/>
      </c>
      <c r="L9" s="25" t="str">
        <f t="shared" si="2"/>
        <v/>
      </c>
      <c r="M9" s="25" t="str">
        <f t="shared" si="2"/>
        <v/>
      </c>
      <c r="N9" s="25" t="str">
        <f t="shared" si="2"/>
        <v/>
      </c>
      <c r="O9" s="26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Bu çalışma sayfasında bir Kar ve Zarar Raporu oluşturun. Yılı B1 hücresine ve Şirket Adını C2 hücresine girin. Net Gelir, L2 hücresinde otomatik olarak hesaplanır. Grafik B3 hücresindedir" sqref="A1"/>
    <dataValidation allowBlank="1" showInputMessage="1" prompt="Bu çalışma sayfasının başlığı bu hücrededir. Şirket Adını aşağıdaki hücreye girin" sqref="C1:K1"/>
    <dataValidation allowBlank="1" showInputMessage="1" showErrorMessage="1" prompt="Net Gelir, aşağıdaki hücrede otomatik olarak hesaplanır." sqref="L1:O1"/>
    <dataValidation allowBlank="1" showInputMessage="1" showErrorMessage="1" prompt="İşlem Gelirleri sağdaki hücrelerde otomatik olarak hesaplanır. Gider olarak ele alınan Faiz Gelirini C6’dan O6’ya kadar olan hücrelere girin" sqref="B5"/>
    <dataValidation allowBlank="1" showInputMessage="1" showErrorMessage="1" prompt="Gider olarak ele alınan Faiz Gelirini sağdaki hücrelere girin. Vergiden Önceki Gelir O7’den C7’ye kadar olan hücrelerde otomatik olarak hesaplanır" sqref="B6"/>
    <dataValidation allowBlank="1" showInputMessage="1" showErrorMessage="1" prompt="Vergiden Önceki Gelir sağdaki hücrelerde otomatik olarak hesaplanır. Gelir Vergisi Giderini C8’den O8’e kadar olan hücrelere girin" sqref="B7"/>
    <dataValidation allowBlank="1" showInputMessage="1" showErrorMessage="1" prompt="Gelir Vergisi Giderini sağdaki hücrelere girin. Net Gelir C9’dan O9’a kadar olan hücrelerde otomatik olarak hesaplanır" sqref="B8"/>
    <dataValidation allowBlank="1" showInputMessage="1" showErrorMessage="1" prompt="Net Gelir sağdaki hücrelerde otomatik olarak hesaplanır" sqref="B9"/>
    <dataValidation allowBlank="1" showInputMessage="1" showErrorMessage="1" prompt="Bu hücreye Yılı girin" sqref="B1"/>
    <dataValidation allowBlank="1" showInputMessage="1" showErrorMessage="1" prompt="Net Gelir bu hücrede otomatik olarak hesaplanır. Gelir ayrıntılarını Gelir tablosuna ve İşlem Giderlerini Giderler tablosuna girin" sqref="L2:O2"/>
    <dataValidation allowBlank="1" showInputMessage="1" showErrorMessage="1" prompt="Bu hücreye şirket adını girin. Net Gelir sağdaki hücrede otomatik olarak hesaplanır" sqref="C2:K2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27"/>
      <c r="B1" s="39" t="str">
        <f>'İşlem Harcamaları'!B1:B2</f>
        <v>YIL</v>
      </c>
      <c r="C1" s="40" t="s">
        <v>33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'Kar ve Zarar'!C2:K2</f>
        <v>ŞİRKET ADI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15" t="s">
        <v>23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19</v>
      </c>
      <c r="M3" s="16" t="s">
        <v>20</v>
      </c>
      <c r="N3" s="16" t="s">
        <v>21</v>
      </c>
      <c r="O3" s="16" t="s">
        <v>22</v>
      </c>
    </row>
    <row r="4" spans="1:15" ht="30" customHeight="1" x14ac:dyDescent="0.3">
      <c r="A4" s="1"/>
      <c r="B4" s="10" t="s">
        <v>24</v>
      </c>
      <c r="C4" s="28">
        <v>50000</v>
      </c>
      <c r="D4" s="28">
        <v>63098</v>
      </c>
      <c r="E4" s="28">
        <v>55125</v>
      </c>
      <c r="F4" s="28">
        <v>23881</v>
      </c>
      <c r="G4" s="28">
        <v>60775.31</v>
      </c>
      <c r="H4" s="28">
        <v>63814.080000000002</v>
      </c>
      <c r="I4" s="28">
        <v>67004.78</v>
      </c>
      <c r="J4" s="28">
        <v>89000</v>
      </c>
      <c r="K4" s="28"/>
      <c r="L4" s="28"/>
      <c r="M4" s="28"/>
      <c r="N4" s="28"/>
      <c r="O4" s="28">
        <f>SUM(C4:N4)</f>
        <v>472698.17000000004</v>
      </c>
    </row>
    <row r="5" spans="1:15" ht="30" customHeight="1" x14ac:dyDescent="0.3">
      <c r="A5" s="1"/>
      <c r="B5" s="10" t="s">
        <v>25</v>
      </c>
      <c r="C5" s="28">
        <v>0</v>
      </c>
      <c r="D5" s="28">
        <v>-500</v>
      </c>
      <c r="E5" s="28">
        <v>0</v>
      </c>
      <c r="F5" s="28">
        <v>0</v>
      </c>
      <c r="G5" s="28">
        <v>-234</v>
      </c>
      <c r="H5" s="28">
        <v>0</v>
      </c>
      <c r="I5" s="28">
        <v>0</v>
      </c>
      <c r="J5" s="28">
        <v>-300</v>
      </c>
      <c r="K5" s="28"/>
      <c r="L5" s="28"/>
      <c r="M5" s="28"/>
      <c r="N5" s="28"/>
      <c r="O5" s="28">
        <f t="shared" ref="O5:O9" si="0">SUM(C5:N5)</f>
        <v>-1034</v>
      </c>
    </row>
    <row r="6" spans="1:15" ht="30" customHeight="1" x14ac:dyDescent="0.3">
      <c r="A6" s="1"/>
      <c r="B6" s="10" t="s">
        <v>26</v>
      </c>
      <c r="C6" s="28">
        <v>-5000</v>
      </c>
      <c r="D6" s="28">
        <v>-5250</v>
      </c>
      <c r="E6" s="28">
        <v>-5513</v>
      </c>
      <c r="F6" s="28">
        <v>-5788</v>
      </c>
      <c r="G6" s="28">
        <v>-6078</v>
      </c>
      <c r="H6" s="28">
        <v>-5324</v>
      </c>
      <c r="I6" s="28">
        <v>-6700</v>
      </c>
      <c r="J6" s="28">
        <v>-400</v>
      </c>
      <c r="K6" s="28"/>
      <c r="L6" s="28"/>
      <c r="M6" s="28"/>
      <c r="N6" s="28"/>
      <c r="O6" s="28">
        <f t="shared" si="0"/>
        <v>-40053</v>
      </c>
    </row>
    <row r="7" spans="1:15" ht="30" customHeight="1" x14ac:dyDescent="0.3">
      <c r="A7" s="1"/>
      <c r="B7" s="10" t="s">
        <v>27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2000</v>
      </c>
      <c r="K7" s="28"/>
      <c r="L7" s="28"/>
      <c r="M7" s="28"/>
      <c r="N7" s="28"/>
      <c r="O7" s="28">
        <f t="shared" si="0"/>
        <v>2000</v>
      </c>
    </row>
    <row r="8" spans="1:15" ht="30" customHeight="1" x14ac:dyDescent="0.3">
      <c r="A8" s="1"/>
      <c r="B8" s="10" t="s">
        <v>28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/>
      <c r="K8" s="28"/>
      <c r="L8" s="28"/>
      <c r="M8" s="28"/>
      <c r="N8" s="28"/>
      <c r="O8" s="28">
        <f t="shared" si="0"/>
        <v>0</v>
      </c>
    </row>
    <row r="9" spans="1:15" ht="30" customHeight="1" x14ac:dyDescent="0.3">
      <c r="A9" s="1"/>
      <c r="B9" s="10" t="s">
        <v>29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/>
      <c r="K9" s="28"/>
      <c r="L9" s="28"/>
      <c r="M9" s="28"/>
      <c r="N9" s="28"/>
      <c r="O9" s="28">
        <f t="shared" si="0"/>
        <v>0</v>
      </c>
    </row>
    <row r="10" spans="1:15" ht="30" customHeight="1" x14ac:dyDescent="0.3">
      <c r="A10" s="1"/>
      <c r="B10" s="10" t="s">
        <v>30</v>
      </c>
      <c r="C10" s="32">
        <f t="shared" ref="C10:N10" si="1">IF(SUM(C4:C9)=0,"",SUM(C4:C9))</f>
        <v>45000</v>
      </c>
      <c r="D10" s="32">
        <f t="shared" si="1"/>
        <v>57348</v>
      </c>
      <c r="E10" s="32">
        <f t="shared" si="1"/>
        <v>49612</v>
      </c>
      <c r="F10" s="32">
        <f t="shared" si="1"/>
        <v>18093</v>
      </c>
      <c r="G10" s="32">
        <f t="shared" si="1"/>
        <v>54463.31</v>
      </c>
      <c r="H10" s="32">
        <f t="shared" si="1"/>
        <v>58490.080000000002</v>
      </c>
      <c r="I10" s="32">
        <f t="shared" si="1"/>
        <v>60304.78</v>
      </c>
      <c r="J10" s="32">
        <f t="shared" si="1"/>
        <v>90300</v>
      </c>
      <c r="K10" s="32" t="str">
        <f t="shared" si="1"/>
        <v/>
      </c>
      <c r="L10" s="32" t="str">
        <f t="shared" si="1"/>
        <v/>
      </c>
      <c r="M10" s="32" t="str">
        <f t="shared" si="1"/>
        <v/>
      </c>
      <c r="N10" s="32" t="str">
        <f t="shared" si="1"/>
        <v/>
      </c>
      <c r="O10" s="29">
        <f>SUBTOTAL(109,Gelir[YB])</f>
        <v>433611.17000000004</v>
      </c>
    </row>
    <row r="11" spans="1:15" ht="30" customHeight="1" x14ac:dyDescent="0.3">
      <c r="A11" s="1"/>
      <c r="B11" s="9" t="s">
        <v>31</v>
      </c>
      <c r="C11" s="30">
        <v>20000</v>
      </c>
      <c r="D11" s="30">
        <v>21000</v>
      </c>
      <c r="E11" s="30">
        <v>22050</v>
      </c>
      <c r="F11" s="30">
        <v>23152.5</v>
      </c>
      <c r="G11" s="30">
        <v>24310.13</v>
      </c>
      <c r="H11" s="30">
        <v>25525.63</v>
      </c>
      <c r="I11" s="30">
        <v>26801.91</v>
      </c>
      <c r="J11" s="30">
        <v>48654</v>
      </c>
      <c r="K11" s="30"/>
      <c r="L11" s="30"/>
      <c r="M11" s="30"/>
      <c r="N11" s="30"/>
      <c r="O11" s="30">
        <f>SUM(C11:N11)</f>
        <v>211494.17</v>
      </c>
    </row>
    <row r="12" spans="1:15" ht="30" customHeight="1" x14ac:dyDescent="0.3">
      <c r="B12" s="3" t="s">
        <v>32</v>
      </c>
      <c r="C12" s="31">
        <f t="shared" ref="C12:O12" si="2">IFERROR(C10-C11,"")</f>
        <v>25000</v>
      </c>
      <c r="D12" s="31">
        <f t="shared" si="2"/>
        <v>36348</v>
      </c>
      <c r="E12" s="31">
        <f t="shared" si="2"/>
        <v>27562</v>
      </c>
      <c r="F12" s="31">
        <f t="shared" si="2"/>
        <v>-5059.5</v>
      </c>
      <c r="G12" s="31">
        <f t="shared" si="2"/>
        <v>30153.179999999997</v>
      </c>
      <c r="H12" s="31">
        <f t="shared" si="2"/>
        <v>32964.449999999997</v>
      </c>
      <c r="I12" s="31">
        <f t="shared" si="2"/>
        <v>33502.869999999995</v>
      </c>
      <c r="J12" s="31">
        <f t="shared" si="2"/>
        <v>41646</v>
      </c>
      <c r="K12" s="31" t="str">
        <f t="shared" si="2"/>
        <v/>
      </c>
      <c r="L12" s="31" t="str">
        <f t="shared" si="2"/>
        <v/>
      </c>
      <c r="M12" s="31" t="str">
        <f t="shared" si="2"/>
        <v/>
      </c>
      <c r="N12" s="31" t="str">
        <f t="shared" si="2"/>
        <v/>
      </c>
      <c r="O12" s="31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Çeşitli kaynaklardan gelen gelirleri bu çalışma sayfasındaki Gelir tablosuna girin. Brüt Kar otomatik olarak hesaplanır" sqref="A1"/>
    <dataValidation allowBlank="1" showInputMessage="1" prompt="Bu çalışma sayfasının başlığı bu hücrededir. Şirket Adı, aşağıdaki hücrede otomatik olarak güncelleştirilir." sqref="C1:K1"/>
    <dataValidation allowBlank="1" showInputMessage="1" showErrorMessage="1" prompt="Bu sütundaki bu başlığın altına bu ayın gelirini girin" sqref="C3:N3"/>
    <dataValidation allowBlank="1" showInputMessage="1" showErrorMessage="1" prompt="Brüt Kar sağdaki hücrelerde otomatik olarak hesaplanır" sqref="B12"/>
    <dataValidation allowBlank="1" showInputMessage="1" showErrorMessage="1" prompt="Satılan Malların Maliyetlerini sağdaki hücrelere girin. Brüt Kar aşağıdaki satırda otomatik olarak hesaplanır" sqref="B11"/>
    <dataValidation allowBlank="1" showInputMessage="1" showErrorMessage="1" prompt="Yılın Başından Bugüne Kadar olan miktar, bu sütundaki bu başlığın altında otomatik olarak hesaplanır. Brüt karlar, Satılan Malların Maliyetinin altındaki tablonun aşağısındadır" sqref="O3"/>
    <dataValidation allowBlank="1" showInputMessage="1" showErrorMessage="1" prompt="Bu sütundaki bu başlığın altına Gelir öğelerini girin veya özelleştirin. Gelir tutarlarını, sağdaki bu satırda her bir ayın altına girin" sqref="B3"/>
    <dataValidation allowBlank="1" showInputMessage="1" showErrorMessage="1" prompt="Yıl bu hücrede, şirket adı C2 hücresinde otomatik olarak güncelleştirilir" sqref="B1:B2"/>
    <dataValidation allowBlank="1" showInputMessage="1" showErrorMessage="1" prompt="Şirket Adı bu hücrede otomatik olarak güncelleştirilir. Gelir ayrıntılarını aşağıdaki tabloya girin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tr">
        <f>'Kar ve Zarar'!B1:B2</f>
        <v>YIL</v>
      </c>
      <c r="C1" s="40" t="s">
        <v>49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'Kar ve Zarar'!C2:K2</f>
        <v>ŞİRKET ADI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14" t="s">
        <v>34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7" t="s">
        <v>19</v>
      </c>
      <c r="M3" s="17" t="s">
        <v>20</v>
      </c>
      <c r="N3" s="17" t="s">
        <v>21</v>
      </c>
      <c r="O3" s="17" t="s">
        <v>22</v>
      </c>
    </row>
    <row r="4" spans="1:15" ht="30" customHeight="1" x14ac:dyDescent="0.3">
      <c r="A4" s="1"/>
      <c r="B4" s="8" t="s">
        <v>35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8" t="s">
        <v>37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8" t="s">
        <v>38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8" t="s">
        <v>39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8" t="s">
        <v>40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8" t="s">
        <v>41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8" t="s">
        <v>42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8" t="s">
        <v>43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8" t="s">
        <v>44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8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8" t="s">
        <v>46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8" t="s">
        <v>47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2:15" ht="30" customHeight="1" x14ac:dyDescent="0.3">
      <c r="B17" s="8" t="s">
        <v>48</v>
      </c>
      <c r="C17" s="34">
        <f t="shared" ref="C17:N17" si="1">IF(SUM(C4:C16)=0,"",SUM(C4:C16))</f>
        <v>10841</v>
      </c>
      <c r="D17" s="34">
        <f t="shared" si="1"/>
        <v>11367.25</v>
      </c>
      <c r="E17" s="34">
        <f t="shared" si="1"/>
        <v>11919.82</v>
      </c>
      <c r="F17" s="34">
        <f t="shared" si="1"/>
        <v>12500.010000000002</v>
      </c>
      <c r="G17" s="34">
        <f t="shared" si="1"/>
        <v>13109.21</v>
      </c>
      <c r="H17" s="34">
        <f t="shared" si="1"/>
        <v>13748.859999999999</v>
      </c>
      <c r="I17" s="34">
        <f t="shared" si="1"/>
        <v>14420.509999999998</v>
      </c>
      <c r="J17" s="34" t="str">
        <f t="shared" si="1"/>
        <v/>
      </c>
      <c r="K17" s="34" t="str">
        <f t="shared" si="1"/>
        <v/>
      </c>
      <c r="L17" s="34" t="str">
        <f t="shared" si="1"/>
        <v/>
      </c>
      <c r="M17" s="34" t="str">
        <f t="shared" si="1"/>
        <v/>
      </c>
      <c r="N17" s="34" t="str">
        <f t="shared" si="1"/>
        <v/>
      </c>
      <c r="O17" s="33">
        <f>SUBTOTAL(109,Giderler[YB])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Bu sütundaki bu başlığın altına bu ayın İşlem Giderlerini girin" sqref="C3:N3"/>
    <dataValidation allowBlank="1" showInputMessage="1" showErrorMessage="1" prompt="Yılın Başından Bugüne Kadar olan miktar, bu sütundaki bu başlığın altında otomatik olarak hesaplanır. Toplam İşlem Masrafları bu tablonun sonundaki satırdadır" sqref="O3"/>
    <dataValidation allowBlank="1" showInputMessage="1" showErrorMessage="1" prompt="Bu sütundaki bu başlığın altında İşlem Gideri öğelerini girin veya özelleştirin" sqref="B3"/>
    <dataValidation allowBlank="1" showInputMessage="1" prompt="Bu çalışma sayfasının başlığı bu hücrededir. Şirket Adı, aşağıdaki hücrede otomatik olarak güncelleştirilir." sqref="C1:K1"/>
    <dataValidation allowBlank="1" showInputMessage="1" showErrorMessage="1" prompt="İşlem giderlerini bu çalışma sayfasındaki Giderler tablosuna girin. Toplam otomatik olarak hesaplanır" sqref="A1"/>
    <dataValidation allowBlank="1" showInputMessage="1" showErrorMessage="1" prompt="Yıl bu hücrede, şirket adı C2 hücresinde otomatik olarak güncelleştirilir" sqref="B1:B2"/>
    <dataValidation allowBlank="1" showInputMessage="1" showErrorMessage="1" prompt="Şirket Adı bu hücrede otomatik olarak güncelleştirilir. Gider ayrıntılarını aşağıdaki tabloya girin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Kar ve Zarar</vt:lpstr>
      <vt:lpstr>Gelir</vt:lpstr>
      <vt:lpstr>İşlem Harcamaları</vt:lpstr>
      <vt:lpstr>NetGelir</vt:lpstr>
      <vt:lpstr>Gelir!Yazdırma_Başlıkları</vt:lpstr>
      <vt:lpstr>'İşlem Harcamaları'!Yazdırma_Başlıkları</vt:lpstr>
      <vt:lpstr>'Kar ve Zarar'!Yazdırma_Başlıkları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2018-04-26T08:51:22Z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