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-120" yWindow="-120" windowWidth="28950" windowHeight="16170" tabRatio="695" xr2:uid="{00000000-000D-0000-FFFF-FFFF00000000}"/>
  </bookViews>
  <sheets>
    <sheet name="สรุปงบประมาณ YTD" sheetId="1" r:id="rId1"/>
    <sheet name="สรุปค่าใช้จ่ายรายเดือน" sheetId="2" r:id="rId2"/>
    <sheet name="ค่าใช้จ่ายที่แสดงรายการ" sheetId="3" r:id="rId3"/>
    <sheet name="การกุศลและการสนับสนุนทางการเงิน" sheetId="4" r:id="rId4"/>
  </sheets>
  <definedNames>
    <definedName name="_ปี">'สรุปงบประมาณ YTD'!$G$2</definedName>
    <definedName name="_xlnm.Print_Titles" localSheetId="3">การกุศลและการสนับสนุนทางการเงิน!$4:$4</definedName>
    <definedName name="_xlnm.Print_Titles" localSheetId="2">ค่าใช้จ่ายที่แสดงรายการ!$4:$4</definedName>
    <definedName name="_xlnm.Print_Titles" localSheetId="1">สรุปค่าใช้จ่ายรายเดือน!$5:$5</definedName>
    <definedName name="_xlnm.Print_Titles" localSheetId="0">'สรุปงบประมาณ YTD'!$4:$4</definedName>
    <definedName name="Slicer_Account_Title">#N/A</definedName>
    <definedName name="Slicer_Payee">#N/A</definedName>
    <definedName name="Slicer_Payee1">#N/A</definedName>
    <definedName name="Slicer_Requested_by">#N/A</definedName>
    <definedName name="Slicer_Requested_by1">#N/A</definedName>
    <definedName name="ขอบเขตชื่อแถว1..G2">'สรุปงบประมาณ YTD'!$F$2</definedName>
    <definedName name="ชื่อเรื่อง1">YearToDateTable[[#Headers],[รหัส G/L]]</definedName>
    <definedName name="ชื่อเรื่อง2">สรุปค่าใช้จ่ายรายเดือน[[#Headers],[รหัส G/L]]</definedName>
    <definedName name="ชื่อเรื่อง3">ค่าใช้จ่ายที่แสดงรายการ[[#Headers],[รหัส G/L]]</definedName>
    <definedName name="ชื่อเรื่อง4">อื่นๆ[[#Headers],[รหัส G/L]]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N3" i="2" l="1"/>
  <c r="O3" i="2"/>
  <c r="L3" i="2"/>
  <c r="L4" i="2" s="1"/>
  <c r="M3" i="2"/>
  <c r="M4" i="2" s="1"/>
  <c r="J3" i="2"/>
  <c r="K3" i="2"/>
  <c r="K4" i="2" s="1"/>
  <c r="H3" i="2"/>
  <c r="I3" i="2"/>
  <c r="F3" i="2"/>
  <c r="F4" i="2" s="1"/>
  <c r="G3" i="2"/>
  <c r="G4" i="2" s="1"/>
  <c r="D3" i="2"/>
  <c r="D4" i="2" s="1"/>
  <c r="E3" i="2"/>
  <c r="E4" i="2" s="1"/>
  <c r="N4" i="2"/>
  <c r="O4" i="2"/>
  <c r="J4" i="2"/>
  <c r="E17" i="1"/>
  <c r="E7" i="2" l="1"/>
  <c r="E8" i="2"/>
  <c r="E9" i="2"/>
  <c r="E10" i="2"/>
  <c r="E11" i="2"/>
  <c r="E12" i="2"/>
  <c r="E13" i="2"/>
  <c r="E14" i="2"/>
  <c r="E15" i="2"/>
  <c r="E16" i="2"/>
  <c r="E17" i="2"/>
  <c r="G7" i="2"/>
  <c r="G8" i="2"/>
  <c r="G9" i="2"/>
  <c r="G10" i="2"/>
  <c r="G11" i="2"/>
  <c r="G12" i="2"/>
  <c r="G13" i="2"/>
  <c r="G14" i="2"/>
  <c r="G15" i="2"/>
  <c r="G16" i="2"/>
  <c r="G17" i="2"/>
  <c r="K7" i="2"/>
  <c r="K8" i="2"/>
  <c r="K9" i="2"/>
  <c r="K10" i="2"/>
  <c r="K11" i="2"/>
  <c r="K12" i="2"/>
  <c r="K13" i="2"/>
  <c r="K14" i="2"/>
  <c r="K15" i="2"/>
  <c r="K16" i="2"/>
  <c r="K17" i="2"/>
  <c r="M7" i="2"/>
  <c r="M8" i="2"/>
  <c r="M9" i="2"/>
  <c r="M10" i="2"/>
  <c r="M11" i="2"/>
  <c r="M12" i="2"/>
  <c r="M13" i="2"/>
  <c r="M14" i="2"/>
  <c r="M15" i="2"/>
  <c r="M16" i="2"/>
  <c r="M17" i="2"/>
  <c r="O7" i="2"/>
  <c r="O8" i="2"/>
  <c r="O9" i="2"/>
  <c r="O10" i="2"/>
  <c r="O11" i="2"/>
  <c r="O12" i="2"/>
  <c r="O13" i="2"/>
  <c r="O14" i="2"/>
  <c r="O15" i="2"/>
  <c r="O16" i="2"/>
  <c r="O17" i="2"/>
  <c r="D7" i="2"/>
  <c r="D8" i="2"/>
  <c r="D9" i="2"/>
  <c r="D10" i="2"/>
  <c r="D11" i="2"/>
  <c r="D12" i="2"/>
  <c r="D13" i="2"/>
  <c r="D14" i="2"/>
  <c r="D15" i="2"/>
  <c r="D16" i="2"/>
  <c r="D17" i="2"/>
  <c r="F7" i="2"/>
  <c r="F8" i="2"/>
  <c r="F9" i="2"/>
  <c r="F10" i="2"/>
  <c r="F11" i="2"/>
  <c r="F12" i="2"/>
  <c r="F13" i="2"/>
  <c r="F14" i="2"/>
  <c r="F15" i="2"/>
  <c r="F16" i="2"/>
  <c r="F17" i="2"/>
  <c r="J7" i="2"/>
  <c r="J8" i="2"/>
  <c r="J9" i="2"/>
  <c r="J10" i="2"/>
  <c r="J11" i="2"/>
  <c r="J12" i="2"/>
  <c r="J13" i="2"/>
  <c r="J14" i="2"/>
  <c r="J15" i="2"/>
  <c r="J16" i="2"/>
  <c r="J17" i="2"/>
  <c r="L7" i="2"/>
  <c r="L8" i="2"/>
  <c r="L9" i="2"/>
  <c r="L10" i="2"/>
  <c r="L11" i="2"/>
  <c r="L12" i="2"/>
  <c r="L13" i="2"/>
  <c r="L14" i="2"/>
  <c r="L15" i="2"/>
  <c r="L16" i="2"/>
  <c r="L17" i="2"/>
  <c r="N7" i="2"/>
  <c r="N8" i="2"/>
  <c r="N9" i="2"/>
  <c r="N10" i="2"/>
  <c r="N11" i="2"/>
  <c r="N12" i="2"/>
  <c r="N13" i="2"/>
  <c r="N14" i="2"/>
  <c r="N15" i="2"/>
  <c r="N16" i="2"/>
  <c r="N17" i="2"/>
  <c r="E6" i="2"/>
  <c r="G6" i="2"/>
  <c r="K6" i="2"/>
  <c r="M6" i="2"/>
  <c r="O6" i="2"/>
  <c r="F6" i="2"/>
  <c r="J6" i="2"/>
  <c r="L6" i="2"/>
  <c r="N6" i="2"/>
  <c r="D6" i="2"/>
  <c r="I4" i="2"/>
  <c r="I6" i="2" s="1"/>
  <c r="H4" i="2"/>
  <c r="H6" i="2" s="1"/>
  <c r="I14" i="2" l="1"/>
  <c r="I10" i="2"/>
  <c r="I16" i="2"/>
  <c r="I12" i="2"/>
  <c r="I8" i="2"/>
  <c r="H16" i="2"/>
  <c r="H14" i="2"/>
  <c r="P14" i="2" s="1"/>
  <c r="D13" i="1" s="1"/>
  <c r="F13" i="1" s="1"/>
  <c r="G13" i="1" s="1"/>
  <c r="H12" i="2"/>
  <c r="P12" i="2" s="1"/>
  <c r="D11" i="1" s="1"/>
  <c r="F11" i="1" s="1"/>
  <c r="G11" i="1" s="1"/>
  <c r="H10" i="2"/>
  <c r="H8" i="2"/>
  <c r="H17" i="2"/>
  <c r="H15" i="2"/>
  <c r="H13" i="2"/>
  <c r="H11" i="2"/>
  <c r="H9" i="2"/>
  <c r="H7" i="2"/>
  <c r="I17" i="2"/>
  <c r="I15" i="2"/>
  <c r="I13" i="2"/>
  <c r="I11" i="2"/>
  <c r="I9" i="2"/>
  <c r="P9" i="2" s="1"/>
  <c r="D8" i="1" s="1"/>
  <c r="I7" i="2"/>
  <c r="P7" i="2" s="1"/>
  <c r="D6" i="1" s="1"/>
  <c r="P6" i="2"/>
  <c r="K18" i="2"/>
  <c r="E18" i="2"/>
  <c r="D18" i="2"/>
  <c r="F18" i="2"/>
  <c r="M18" i="2"/>
  <c r="J18" i="2"/>
  <c r="N18" i="2"/>
  <c r="G18" i="2"/>
  <c r="L18" i="2"/>
  <c r="O18" i="2"/>
  <c r="P8" i="2" l="1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6" i="1"/>
  <c r="G6" i="1" s="1"/>
  <c r="D5" i="1"/>
  <c r="F8" i="1"/>
  <c r="G8" i="1" s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<sst xmlns="http://schemas.openxmlformats.org/spreadsheetml/2006/main" count="112" uniqueCount="73">
  <si>
    <t>สรุปค่าใช้จ่ายรายเดือน</t>
  </si>
  <si>
    <t>ตามจริงเทียบกับ "งบประมาณ" ตั้งแต่ต้นปีจนถึงปัจจุบัน</t>
  </si>
  <si>
    <t>รหัส G/L</t>
  </si>
  <si>
    <t>ผลรวม</t>
  </si>
  <si>
    <t>ชื่อบัญชี</t>
  </si>
  <si>
    <t>การโฆษณา</t>
  </si>
  <si>
    <t>อุปกรณ์ในสำนักงาน</t>
  </si>
  <si>
    <t>เครื่องพิมพ์</t>
  </si>
  <si>
    <t>ต้นทุนเซิร์ฟเวอร์</t>
  </si>
  <si>
    <t>วัสดุ</t>
  </si>
  <si>
    <t>ค่าใช้จ่ายไคลเอ็นต์</t>
  </si>
  <si>
    <t>คอมพิวเตอร์</t>
  </si>
  <si>
    <t>แผนประกันสุขภาพ</t>
  </si>
  <si>
    <t>ต้นทุนอาคาร</t>
  </si>
  <si>
    <t>การตลาด</t>
  </si>
  <si>
    <t>การกุศล</t>
  </si>
  <si>
    <t>การสนับสนุนทางการเงิน</t>
  </si>
  <si>
    <t>ตามจริง</t>
  </si>
  <si>
    <t>งบประมาณ</t>
  </si>
  <si>
    <t>ปี</t>
  </si>
  <si>
    <t>% ที่เหลืออยู่</t>
  </si>
  <si>
    <t>สรุปงบประมาณตั้งแต่ต้นปีจนถึงปัจจุบัน</t>
  </si>
  <si>
    <t>ตัวแบ่งส่วนข้อมูลสำหรับกรองข้อมูลตาม "ชื่อบัญชี" จะอยู่ในเซลล์นี้</t>
  </si>
  <si>
    <t>รายจ่ายที่แสดงรายการ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</si>
  <si>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</si>
  <si>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</si>
  <si>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</si>
  <si>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</si>
  <si>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</si>
  <si>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</si>
  <si>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</si>
  <si>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</si>
  <si>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</si>
  <si>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</si>
  <si>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</si>
  <si>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</si>
  <si>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 xml:space="preserve"> </t>
  </si>
  <si>
    <t>ตัวแบ่งส่วนข้อมูลสำหรับกรองข้อมูลตามขอโดย จะอยู่ในเซลล์นี้ และตัวแบ่งส่วนข้อมูลสำหรับกรองข้อมูลตามผู้รับเงินจะอยู่ในเซลล์ด้านขวา</t>
  </si>
  <si>
    <t>การกุศลและการสนับสนุนทางการเงิน</t>
  </si>
  <si>
    <t>วันที่ในใบแจ้งหนี้</t>
  </si>
  <si>
    <t>วันที่</t>
  </si>
  <si>
    <t># ใบแจ้งหนี้</t>
  </si>
  <si>
    <t>ร้องขอโดย</t>
  </si>
  <si>
    <t>อัครรัตน์ ลีลาพันธ์</t>
  </si>
  <si>
    <t>ภราดร โรจอนงค์</t>
  </si>
  <si>
    <t>ยอดเงินในเช็ค</t>
  </si>
  <si>
    <t>ตัวแบ่งส่วนข้อมูลสำหรับกรองข้อมูลตามผู้รับเงินจะอยู่ในเซลล์นี้</t>
  </si>
  <si>
    <t>ผู้รับเงิน</t>
  </si>
  <si>
    <t xml:space="preserve">Consolidated Messenger </t>
  </si>
  <si>
    <t xml:space="preserve">A. Datum Corporation </t>
  </si>
  <si>
    <t>การใช้เช็ค</t>
  </si>
  <si>
    <t>ซองจดหมาย</t>
  </si>
  <si>
    <t>คอมพิวเตอร์เดสก์ท็อป 2 เครื่อง</t>
  </si>
  <si>
    <t>วิธีการแจกจ่าย</t>
  </si>
  <si>
    <t>จดหมาย</t>
  </si>
  <si>
    <t>เครดิต</t>
  </si>
  <si>
    <t>วันที่มอบเช็ค</t>
  </si>
  <si>
    <t>วันที่เริ่มขอเช็ค</t>
  </si>
  <si>
    <t>สุทธิดา บุญญาสาร</t>
  </si>
  <si>
    <t>ยอดเงินเช็ค</t>
  </si>
  <si>
    <t>การบริจาคในปีที่แล้ว</t>
  </si>
  <si>
    <t xml:space="preserve">School of Fine Art </t>
  </si>
  <si>
    <t xml:space="preserve">Wingtip Toys </t>
  </si>
  <si>
    <t>ใช้สำหรับ</t>
  </si>
  <si>
    <t>ทุนการศึกษา</t>
  </si>
  <si>
    <t>ชุมชน</t>
  </si>
  <si>
    <t>เซ็นโดย</t>
  </si>
  <si>
    <t>ชญาภา ไชยสุริวิรัตน์</t>
  </si>
  <si>
    <t>ชนิภรณ์ เจตน์จิราวัฒน์</t>
  </si>
  <si>
    <t>ประเภท</t>
  </si>
  <si>
    <t>ศิลปะ</t>
  </si>
  <si>
    <t>เช็ค</t>
  </si>
  <si>
    <t>฿ ที่เหลืออยู่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</si>
</sst>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฿&quot;#,##0.00;\-&quot;฿&quot;#,##0.00"/>
    <numFmt numFmtId="187" formatCode="0_ ;\-0\ "/>
  </numFmts>
  <fonts count="7" x14ac:knownFonts="1">
    <font>
      <sz val="11"/>
      <color theme="1" tint="-0.24994659260841701"/>
      <name val="Leelawadee"/>
      <family val="2"/>
    </font>
    <font>
      <sz val="11"/>
      <color theme="1" tint="-0.24994659260841701"/>
      <name val="Leelawadee"/>
      <family val="2"/>
    </font>
    <font>
      <u/>
      <sz val="11"/>
      <color theme="10"/>
      <name val="Leelawadee"/>
      <family val="2"/>
    </font>
    <font>
      <sz val="18"/>
      <color theme="1" tint="-0.24994659260841701"/>
      <name val="Leelawadee"/>
      <family val="2"/>
    </font>
    <font>
      <u/>
      <sz val="11"/>
      <color theme="0"/>
      <name val="Leelawadee"/>
      <family val="2"/>
    </font>
    <font>
      <sz val="14"/>
      <color theme="1" tint="-0.24994659260841701"/>
      <name val="Leelawadee"/>
      <family val="2"/>
    </font>
    <font>
      <sz val="11"/>
      <color theme="0"/>
      <name val="Leelawadee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7" applyNumberFormat="0" applyFill="0" applyAlignment="0" applyProtection="0"/>
    <xf numFmtId="0" fontId="3" fillId="0" borderId="5" applyNumberFormat="0" applyFill="0" applyAlignment="0" applyProtection="0"/>
    <xf numFmtId="0" fontId="3" fillId="0" borderId="6" applyNumberFormat="0" applyFill="0" applyAlignment="0" applyProtection="0"/>
    <xf numFmtId="0" fontId="2" fillId="0" borderId="0" applyNumberFormat="0" applyFill="0" applyBorder="0" applyAlignment="0" applyProtection="0">
      <alignment vertical="center" wrapText="1"/>
    </xf>
    <xf numFmtId="187" fontId="1" fillId="0" borderId="0" applyFill="0" applyBorder="0" applyAlignment="0" applyProtection="0"/>
    <xf numFmtId="7" fontId="1" fillId="0" borderId="0" applyFill="0" applyBorder="0" applyAlignment="0" applyProtection="0"/>
    <xf numFmtId="10" fontId="1" fillId="0" borderId="0" applyFill="0" applyBorder="0" applyAlignment="0" applyProtection="0"/>
    <xf numFmtId="14" fontId="1" fillId="0" borderId="0">
      <alignment horizontal="right" vertical="center" wrapText="1"/>
    </xf>
  </cellStyleXfs>
  <cellXfs count="28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0" fontId="4" fillId="0" borderId="0" xfId="5" applyFont="1" applyAlignment="1">
      <alignment vertical="center" wrapText="1"/>
    </xf>
    <xf numFmtId="0" fontId="0" fillId="0" borderId="0" xfId="0" applyFont="1">
      <alignment vertical="center" wrapText="1"/>
    </xf>
    <xf numFmtId="0" fontId="5" fillId="0" borderId="1" xfId="1" applyFont="1" applyAlignment="1">
      <alignment horizontal="right" vertical="center"/>
    </xf>
    <xf numFmtId="0" fontId="3" fillId="0" borderId="1" xfId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0" xfId="0" applyNumberFormat="1" applyFo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7" fontId="1" fillId="0" borderId="0" xfId="6" applyFill="1" applyBorder="1" applyAlignment="1">
      <alignment horizontal="left" vertical="center"/>
    </xf>
    <xf numFmtId="7" fontId="1" fillId="0" borderId="0" xfId="7" applyFill="1" applyBorder="1" applyAlignment="1">
      <alignment vertical="center" wrapText="1"/>
    </xf>
    <xf numFmtId="7" fontId="0" fillId="0" borderId="0" xfId="0" applyNumberFormat="1" applyFont="1" applyFill="1" applyBorder="1">
      <alignment vertical="center" wrapText="1"/>
    </xf>
    <xf numFmtId="14" fontId="1" fillId="0" borderId="0" xfId="9">
      <alignment horizontal="right" vertical="center" wrapText="1"/>
    </xf>
    <xf numFmtId="187" fontId="1" fillId="0" borderId="0" xfId="6" applyFill="1" applyBorder="1" applyAlignment="1">
      <alignment vertical="center" wrapText="1"/>
    </xf>
    <xf numFmtId="7" fontId="1" fillId="0" borderId="0" xfId="7" applyBorder="1" applyAlignment="1">
      <alignment vertical="center" wrapText="1"/>
    </xf>
    <xf numFmtId="7" fontId="1" fillId="0" borderId="0" xfId="7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3" fillId="0" borderId="1" xfId="1" applyFont="1" applyAlignment="1">
      <alignment horizontal="left"/>
    </xf>
    <xf numFmtId="0" fontId="3" fillId="0" borderId="7" xfId="2" applyFont="1"/>
    <xf numFmtId="0" fontId="0" fillId="0" borderId="2" xfId="0" applyFont="1" applyBorder="1" applyAlignment="1">
      <alignment horizontal="center" vertical="center" wrapText="1"/>
    </xf>
    <xf numFmtId="0" fontId="3" fillId="0" borderId="5" xfId="3" applyFont="1" applyAlignment="1">
      <alignment vertical="top"/>
    </xf>
    <xf numFmtId="0" fontId="0" fillId="0" borderId="3" xfId="0" applyFont="1" applyBorder="1" applyAlignment="1">
      <alignment horizontal="center" vertical="center" wrapText="1"/>
    </xf>
    <xf numFmtId="0" fontId="3" fillId="0" borderId="6" xfId="4" applyFont="1" applyAlignment="1"/>
  </cellXfs>
  <cellStyles count="10">
    <cellStyle name="Hyperlink" xfId="5" builtinId="8" customBuiltin="1"/>
    <cellStyle name="จุลภาค" xfId="6" builtinId="3" customBuiltin="1"/>
    <cellStyle name="ปกติ" xfId="0" builtinId="0" customBuiltin="1"/>
    <cellStyle name="เปอร์เซ็นต์" xfId="8" builtinId="5" customBuiltin="1"/>
    <cellStyle name="วันที่" xfId="9" xr:uid="{00000000-0005-0000-0000-000002000000}"/>
    <cellStyle name="สกุลเงิน [0]" xfId="7" builtinId="7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Leelawadee"/>
        <family val="2"/>
        <scheme val="none"/>
      </font>
      <numFmt numFmtId="11" formatCode="&quot;฿&quot;#,##0.00;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numFmt numFmtId="11" formatCode="&quot;฿&quot;#,##0.00;\-&quot;฿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1"/>
        <name val="Leelawadee"/>
        <family val="2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  <name val="Leelawadee"/>
        <family val="2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i val="0"/>
        <color theme="1"/>
        <name val="Leelawadee"/>
        <family val="2"/>
      </font>
      <border>
        <bottom style="thin">
          <color theme="6" tint="-0.499984740745262"/>
        </bottom>
        <vertical/>
        <horizontal/>
      </border>
    </dxf>
    <dxf>
      <font>
        <color theme="1"/>
        <name val="Leelawadee"/>
        <family val="2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i val="0"/>
        <color theme="1"/>
        <name val="Leelawadee"/>
        <family val="2"/>
      </font>
      <border>
        <bottom style="thin">
          <color theme="4"/>
        </bottom>
        <vertical/>
        <horizontal/>
      </border>
    </dxf>
    <dxf>
      <font>
        <color theme="1"/>
        <name val="Leelawadee"/>
        <family val="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  <color theme="1"/>
        <name val="Leelawadee"/>
        <family val="2"/>
      </font>
      <border>
        <bottom style="thin">
          <color theme="7" tint="-0.499984740745262"/>
        </bottom>
        <vertical/>
        <horizontal/>
      </border>
    </dxf>
    <dxf>
      <font>
        <color theme="1"/>
        <name val="Leelawadee"/>
        <family val="2"/>
        <scheme val="none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</dxfs>
  <tableStyles count="8" defaultTableStyle="TableStyleMedium2" defaultPivotStyle="PivotStyleLight16">
    <tableStyle name="SlicerStyleDark4 2" pivot="0" table="0" count="10" xr9:uid="{00000000-0011-0000-FFFF-FFFF06000000}">
      <tableStyleElement type="wholeTable" dxfId="109"/>
      <tableStyleElement type="headerRow" dxfId="108"/>
    </tableStyle>
    <tableStyle name="การกุศลและการสนับสนุนทางการเงิน" pivot="0" count="7" xr9:uid="{00000000-0011-0000-FFFF-FFFF00000000}">
      <tableStyleElement type="wholeTable" dxfId="107"/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firstColumnStripe" dxfId="101"/>
    </tableStyle>
    <tableStyle name="ค่าใช้จ่ายที่แสดงรายการ" pivot="0" count="7" xr9:uid="{00000000-0011-0000-FFFF-FFFF01000000}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RowStripe" dxfId="95"/>
      <tableStyleElement type="firstColumnStripe" dxfId="94"/>
    </tableStyle>
    <tableStyle name="ตัวแบ่งส่วนข้อมูล &quot;การกุศลและการสนับสนุนทางการเงิน&quot;" pivot="0" table="0" count="10" xr9:uid="{00000000-0011-0000-FFFF-FFFF03000000}">
      <tableStyleElement type="wholeTable" dxfId="93"/>
      <tableStyleElement type="headerRow" dxfId="92"/>
    </tableStyle>
    <tableStyle name="ตัวแบ่งส่วนข้อมูล &quot;ค่าใช้จ่ายที่แสดงรายการ&quot;" pivot="0" table="0" count="10" xr9:uid="{00000000-0011-0000-FFFF-FFFF04000000}">
      <tableStyleElement type="wholeTable" dxfId="91"/>
      <tableStyleElement type="headerRow" dxfId="90"/>
    </tableStyle>
    <tableStyle name="ตัวแบ่งส่วนข้อมูล &quot;สรุปค่าใช้จ่ายรายเดือน&quot;" pivot="0" table="0" count="10" xr9:uid="{00000000-0011-0000-FFFF-FFFF05000000}">
      <tableStyleElement type="wholeTable" dxfId="89"/>
      <tableStyleElement type="headerRow" dxfId="88"/>
    </tableStyle>
    <tableStyle name="สรุปค่าใช้จ่ายรายเดือน" pivot="0" count="9" xr9:uid="{00000000-0011-0000-FFFF-FFFF02000000}">
      <tableStyleElement type="wholeTable" dxfId="87"/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  <tableStyleElement type="firstColumnStripe" dxfId="80"/>
      <tableStyleElement type="secondColumnStripe" dxfId="79"/>
    </tableStyle>
    <tableStyle name="สรุปงบประมาณ YTD" pivot="0" count="9" xr9:uid="{00000000-0011-0000-FFFF-FFFF07000000}">
      <tableStyleElement type="wholeTable" dxfId="78"/>
      <tableStyleElement type="headerRow" dxfId="77"/>
      <tableStyleElement type="totalRow" dxfId="76"/>
      <tableStyleElement type="firstColumn" dxfId="75"/>
      <tableStyleElement type="lastColumn" dxfId="74"/>
      <tableStyleElement type="firstRowStripe" dxfId="73"/>
      <tableStyleElement type="secondRowStripe" dxfId="72"/>
      <tableStyleElement type="firstColumnStripe" dxfId="71"/>
      <tableStyleElement type="secondColumnStripe" dxfId="70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  <name val="Leelawadee"/>
            <family val="2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  <name val="Leelawadee"/>
            <family val="2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Leelawadee"/>
            <family val="2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  <name val="Leelawadee"/>
            <family val="2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  <name val="Leelawadee"/>
            <family val="2"/>
            <scheme val="none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Leelawadee"/>
            <family val="2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Leelawadee"/>
            <family val="2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  <name val="Leelawadee"/>
            <family val="2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  <name val="Leelawadee"/>
            <family val="2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ตัวแบ่งส่วนข้อมูล &quot;การกุศลและการสนับสนุนทางการเงิน&quot;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ตัวแบ่งส่วนข้อมูล &quot;ค่าใช้จ่ายที่แสดงรายการ&quot;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ตัวแบ่งส่วนข้อมูล &quot;สรุปค่าใช้จ่ายรายเดือน&quot;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626;&#3619;&#3640;&#3611;&#3588;&#3656;&#3634;&#3651;&#3594;&#3657;&#3592;&#3656;&#3634;&#3618;&#3619;&#3634;&#3618;&#3648;&#3604;&#3639;&#3629;&#3609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626;&#3619;&#3640;&#3611;&#3591;&#3610;&#3611;&#3619;&#3632;&#3617;&#3634;&#3603; YTD'!A1"/><Relationship Id="rId1" Type="http://schemas.openxmlformats.org/officeDocument/2006/relationships/hyperlink" Target="#'&#3588;&#3656;&#3634;&#3651;&#3594;&#3657;&#3592;&#3656;&#3634;&#3618;&#3607;&#3637;&#3656;&#3649;&#3626;&#3604;&#3591;&#3619;&#3634;&#3618;&#3585;&#3634;&#3619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626;&#3619;&#3640;&#3611;&#3588;&#3656;&#3634;&#3651;&#3594;&#3657;&#3592;&#3656;&#3634;&#3618;&#3619;&#3634;&#3618;&#3648;&#3604;&#3639;&#3629;&#3609;'!A1"/><Relationship Id="rId1" Type="http://schemas.openxmlformats.org/officeDocument/2006/relationships/hyperlink" Target="#'&#3585;&#3634;&#3619;&#3585;&#3640;&#3624;&#3621;&#3649;&#3621;&#3632;&#3585;&#3634;&#3619;&#3626;&#3609;&#3633;&#3610;&#3626;&#3609;&#3640;&#3609;&#3607;&#3634;&#3591;&#3585;&#3634;&#3619;&#3648;&#3591;&#3636;&#3609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3588;&#3656;&#3634;&#3651;&#3594;&#3657;&#3592;&#3656;&#3634;&#3618;&#3607;&#3637;&#3656;&#3649;&#3626;&#3604;&#3591;&#3619;&#3634;&#3618;&#3585;&#3634;&#361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792000</xdr:colOff>
      <xdr:row>1</xdr:row>
      <xdr:rowOff>19050</xdr:rowOff>
    </xdr:to>
    <xdr:sp macro="" textlink="">
      <xdr:nvSpPr>
        <xdr:cNvPr id="2" name="ลูกศรขวา 1" descr="ปุ่มนำทางด้านขวา">
          <a:hlinkClick xmlns:r="http://schemas.openxmlformats.org/officeDocument/2006/relationships" r:id="rId1" tooltip="เลือกเพื่อนำทางไปยังเวิร์กชีต &quot;สรุปค่าใช้จ่ายรายเดือน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ถัดไป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19051</xdr:rowOff>
    </xdr:from>
    <xdr:to>
      <xdr:col>17</xdr:col>
      <xdr:colOff>1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ชื่อบัญชี" descr="กรองสรุปค่าใช้จ่ายรายเดือนตามเขตข้อมูลชื่อบัญชี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ชื่อบัญช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6" y="523876"/>
              <a:ext cx="13735050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ตัวแบ่งส่วนข้อมูลตารางนี้ไม่ได้รับการสนับสนุนใน Excel เวอร์ชันนี้
ถ้ารูปร่างนี้ถูกปรับเปลี่ยนใน Excel เวอร์ชันก่อนหน้า หรือถ้าบันทึกเวิร์กบุ๊กใน Excel 2007 หรือเวอร์ชันก่อนหน้า ก็จะไม่สามารถใช้ตัวแบ่งส่วนข้อมูลตารางนี้ได้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801525</xdr:colOff>
      <xdr:row>1</xdr:row>
      <xdr:rowOff>19050</xdr:rowOff>
    </xdr:to>
    <xdr:sp macro="" textlink="">
      <xdr:nvSpPr>
        <xdr:cNvPr id="4" name="ลูกศรขวา 3" descr="ปุ่มนำทางด้านขวา">
          <a:hlinkClick xmlns:r="http://schemas.openxmlformats.org/officeDocument/2006/relationships" r:id="rId1" tooltip="เลือกเพื่อนำทางไปยังเวิร์กชีตค่าใช้จ่ายที่แสดงรายการ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23950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ถัดไป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1425</xdr:colOff>
      <xdr:row>1</xdr:row>
      <xdr:rowOff>19050</xdr:rowOff>
    </xdr:to>
    <xdr:sp macro="" textlink="">
      <xdr:nvSpPr>
        <xdr:cNvPr id="5" name="ลูกศรซ้าย 4" descr="ปุ่มนำทางด้านซ้าย">
          <a:hlinkClick xmlns:r="http://schemas.openxmlformats.org/officeDocument/2006/relationships" r:id="rId2" tooltip="เลือกเพื่อนำทางไปยังเวิร์กชีตสรุปงบประมาณตั้งแต่ต้นปีจนถึงปัจจุบัน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850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ก่อนหน้า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10</xdr:col>
      <xdr:colOff>9151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ผู้รับเงิน" descr="กรองค่าใช้จ่ายที่แสดงรายการตามเขตข้อมูลผู้รับเงิน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ผู้รับเงิน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6" y="523875"/>
              <a:ext cx="6048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ตัวแบ่งส่วนข้อมูลตารางนี้ไม่ได้รับการสนับสนุนใน Excel เวอร์ชันนี้
ถ้ารูปร่างนี้ถูกปรับเปลี่ยนใน Excel เวอร์ชันก่อนหน้า หรือถ้าบันทึกเวิร์กบุ๊กใน Excel 2007 หรือเวอร์ชันก่อนหน้า ก็จะไม่สามารถใช้ตัวแบ่งส่วนข้อมูลตารางนี้ได้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9522</xdr:colOff>
      <xdr:row>2</xdr:row>
      <xdr:rowOff>19050</xdr:rowOff>
    </xdr:from>
    <xdr:to>
      <xdr:col>5</xdr:col>
      <xdr:colOff>1141572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ร้องขอโดย" descr="กรองค่าใช้จ่ายที่แสดงรายการตามเขตข้อมูลขอโดย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ร้องขอโดย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7" y="523875"/>
              <a:ext cx="6066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ตัวแบ่งส่วนข้อมูลตารางนี้ไม่ได้รับการสนับสนุนใน Excel เวอร์ชันนี้
ถ้ารูปร่างนี้ถูกปรับเปลี่ยนใน Excel เวอร์ชันก่อนหน้า หรือถ้าบันทึกเวิร์กบุ๊กใน Excel 2007 หรือเวอร์ชันก่อนหน้า ก็จะไม่สามารถใช้ตัวแบ่งส่วนข้อมูลตารางนี้ได้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801525</xdr:colOff>
      <xdr:row>1</xdr:row>
      <xdr:rowOff>19050</xdr:rowOff>
    </xdr:to>
    <xdr:sp macro="" textlink="">
      <xdr:nvSpPr>
        <xdr:cNvPr id="8" name="ลูกศรขวา 7" descr="ปุ่มนำทางด้านขวา">
          <a:hlinkClick xmlns:r="http://schemas.openxmlformats.org/officeDocument/2006/relationships" r:id="rId1" tooltip="เลือกเพื่อนำทางไปที่เวิร์กชีตการกุศลและการสนับสนุนทางการเงิน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23950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ถัดไป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1425</xdr:colOff>
      <xdr:row>1</xdr:row>
      <xdr:rowOff>19050</xdr:rowOff>
    </xdr:to>
    <xdr:sp macro="" textlink="">
      <xdr:nvSpPr>
        <xdr:cNvPr id="9" name="ลูกศรซ้าย 8" descr="ปุ่มนำทางด้านซ้าย">
          <a:hlinkClick xmlns:r="http://schemas.openxmlformats.org/officeDocument/2006/relationships" r:id="rId2" tooltip="เลือกเพื่อนำทางไปยังเวิร์กชีตสรุปค่าใช้จ่ายรายเดือน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3850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ก่อนหน้า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19050</xdr:rowOff>
    </xdr:from>
    <xdr:to>
      <xdr:col>6</xdr:col>
      <xdr:colOff>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ขอโดย 1" descr="กรองการกุศลและการสนับสนุนทางการเงินตามเขตข้อมูลขอโดย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ขอโดย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ตัวแบ่งส่วนข้อมูลตารางนี้ไม่ได้รับการสนับสนุนใน Excel เวอร์ชันนี้
ถ้ารูปร่างนี้ถูกปรับเปลี่ยนใน Excel เวอร์ชันก่อนหน้า หรือถ้าบันทึกเวิร์กบุ๊กใน Excel 2007 หรือเวอร์ชันก่อนหน้า ก็จะไม่สามารถใช้ตัวแบ่งส่วนข้อมูลตารางนี้ได้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12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ผู้รับเงิน 1" descr="กรองการกุศลและการสนับสนุนทางการเงินตามเขตข้อมูล &quot;ผู้รับเงิน&quot;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ผู้รับเงิน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15199" y="523875"/>
              <a:ext cx="718185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ตัวแบ่งส่วนข้อมูลตารางนี้ไม่ได้รับการสนับสนุนใน Excel เวอร์ชันนี้
ถ้ารูปร่างนี้ถูกปรับเปลี่ยนใน Excel เวอร์ชันก่อนหน้า หรือถ้าบันทึกเวิร์กบุ๊กใน Excel 2007 หรือเวอร์ชันก่อนหน้า ก็จะไม่สามารถใช้ตัวแบ่งส่วนข้อมูลตารางนี้ได้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2</xdr:col>
      <xdr:colOff>1425</xdr:colOff>
      <xdr:row>1</xdr:row>
      <xdr:rowOff>19050</xdr:rowOff>
    </xdr:to>
    <xdr:sp macro="" textlink="">
      <xdr:nvSpPr>
        <xdr:cNvPr id="7" name="ลูกศรซ้าย 6" descr="ปุ่มนำทางด้านซ้าย">
          <a:hlinkClick xmlns:r="http://schemas.openxmlformats.org/officeDocument/2006/relationships" r:id="rId1" tooltip="เลือกเพื่อนำทางไปยังเวิร์กชีต &quot;ค่าใช้จ่ายที่แสดงรายการ&quot;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ก่อนหน้า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" xr10:uid="{00000000-0013-0000-FFFF-FFFF01000000}" sourceName="ผู้รับเงิน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" xr10:uid="{00000000-0013-0000-FFFF-FFFF02000000}" sourceName="ร้องขอโดย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1" xr10:uid="{00000000-0013-0000-FFFF-FFFF03000000}" sourceName="ร้องขอโดย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1" xr10:uid="{00000000-0013-0000-FFFF-FFFF04000000}" sourceName="ผู้รับเงิน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ccount_Title" xr10:uid="{00000000-0013-0000-FFFF-FFFF05000000}" sourceName="ชื่อบัญชี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ชื่อบัญชี" xr10:uid="{00000000-0014-0000-FFFF-FFFF01000000}" cache="Slicer_Account_Title" caption="ชื่อบัญชี" columnCount="7" style="ตัวแบ่งส่วนข้อมูล &quot;สรุปค่าใช้จ่ายรายเดือน&quot;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ผู้รับเงิน" xr10:uid="{00000000-0014-0000-FFFF-FFFF02000000}" cache="Slicer_Payee" caption="ผู้รับเงิน" columnCount="3" style="ตัวแบ่งส่วนข้อมูล &quot;ค่าใช้จ่ายที่แสดงรายการ&quot;" rowHeight="225425"/>
  <slicer name="ร้องขอโดย" xr10:uid="{00000000-0014-0000-FFFF-FFFF03000000}" cache="Slicer_Requested_by" caption="ร้องขอโดย" columnCount="3" style="ตัวแบ่งส่วนข้อมูล &quot;ค่าใช้จ่ายที่แสดงรายการ&quot;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ขอโดย 1" xr10:uid="{00000000-0014-0000-FFFF-FFFF04000000}" cache="Slicer_Requested_by1" caption="ร้องขอโดย" columnCount="3" style="ตัวแบ่งส่วนข้อมูล &quot;การกุศลและการสนับสนุนทางการเงิน&quot;" rowHeight="225425"/>
  <slicer name="ผู้รับเงิน 1" xr10:uid="{00000000-0014-0000-FFFF-FFFF05000000}" cache="Slicer_Payee1" caption="ผู้รับเงิน" columnCount="3" style="ตัวแบ่งส่วนข้อมูล &quot;การกุศลและการสนับสนุนทางการเงิน&quot;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4:G17" totalsRowCount="1" headerRowDxfId="69" dataDxfId="68" totalsRowDxfId="67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รหัส G/L" totalsRowLabel="ผลรวม" totalsRowDxfId="66" dataCellStyle="จุลภาค"/>
    <tableColumn id="2" xr3:uid="{00000000-0010-0000-0000-000002000000}" name="ชื่อบัญชี" dataDxfId="65" totalsRowDxfId="64"/>
    <tableColumn id="3" xr3:uid="{00000000-0010-0000-0000-000003000000}" name="ตามจริง" totalsRowFunction="sum" totalsRowDxfId="63" dataCellStyle="สกุลเงิน [0]">
      <calculatedColumnFormula>SUMIF(สรุปค่าใช้จ่ายรายเดือน[รหัส G/L],YearToDateTable[[#This Row],[รหัส G/L]],สรุปค่าใช้จ่ายรายเดือน[ผลรวม])</calculatedColumnFormula>
    </tableColumn>
    <tableColumn id="4" xr3:uid="{00000000-0010-0000-0000-000004000000}" name="งบประมาณ" totalsRowFunction="sum" totalsRowDxfId="62" dataCellStyle="สกุลเงิน [0]"/>
    <tableColumn id="5" xr3:uid="{00000000-0010-0000-0000-000005000000}" name="฿ ที่เหลืออยู่" totalsRowFunction="sum" totalsRowDxfId="61" dataCellStyle="สกุลเงิน [0]">
      <calculatedColumnFormula>IF(YearToDateTable[[#This Row],[งบประมาณ]]="","",YearToDateTable[[#This Row],[งบประมาณ]]-YearToDateTable[[#This Row],[ตามจริง]])</calculatedColumnFormula>
    </tableColumn>
    <tableColumn id="6" xr3:uid="{00000000-0010-0000-0000-000006000000}" name="% ที่เหลืออยู่" totalsRowFunction="custom" dataDxfId="60" totalsRowDxfId="59">
      <calculatedColumnFormula>IFERROR(YearToDateTable[[#This Row],[฿ ที่เหลืออยู่]]/YearToDateTable[[#This Row],[งบประมาณ]],"")</calculatedColumnFormula>
      <totalsRowFormula>YearToDateTable[[#Totals],[฿ ที่เหลืออยู่]]/YearToDateTable[[#Totals],[งบประมาณ]]</totalsRowFormula>
    </tableColumn>
  </tableColumns>
  <tableStyleInfo name="สรุปงบประมาณ YTD" showFirstColumn="0" showLastColumn="0" showRowStripes="1" showColumnStripes="0"/>
  <extLst>
    <ext xmlns:x14="http://schemas.microsoft.com/office/spreadsheetml/2009/9/main" uri="{504A1905-F514-4f6f-8877-14C23A59335A}">
      <x14:table altTextSummary="ใส่รหัส G/L, ชื่อบัญชี และงบประมาณในตารางนี้ ระบบจะคำนวณจำนวนเงินจริงและค่าและเปอร์เซ็นต์เงินที่เหลือ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สรุปค่าใช้จ่ายรายเดือน" displayName="สรุปค่าใช้จ่ายรายเดือน" ref="B5:Q18" totalsRowCount="1" headerRowDxfId="58" dataDxfId="57" totalsRowDxfId="56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รหัส G/L" totalsRowLabel="ผลรวม" dataDxfId="55" totalsRowDxfId="54" dataCellStyle="จุลภาค"/>
    <tableColumn id="2" xr3:uid="{00000000-0010-0000-0100-000002000000}" name="ชื่อบัญชี" dataDxfId="53" totalsRowDxfId="52"/>
    <tableColumn id="3" xr3:uid="{00000000-0010-0000-0100-000003000000}" name="มกราคม" totalsRowFunction="sum" totalsRowDxfId="51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calculatedColumnFormula>
    </tableColumn>
    <tableColumn id="4" xr3:uid="{00000000-0010-0000-0100-000004000000}" name="กุมภาพันธ์" totalsRowFunction="sum" totalsRowDxfId="50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calculatedColumnFormula>
    </tableColumn>
    <tableColumn id="5" xr3:uid="{00000000-0010-0000-0100-000005000000}" name="มีนาคม" totalsRowFunction="sum" totalsRowDxfId="49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calculatedColumnFormula>
    </tableColumn>
    <tableColumn id="6" xr3:uid="{00000000-0010-0000-0100-000006000000}" name="เมษายน" totalsRowFunction="sum" totalsRowDxfId="48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calculatedColumnFormula>
    </tableColumn>
    <tableColumn id="7" xr3:uid="{00000000-0010-0000-0100-000007000000}" name="พฤษภาคม" totalsRowFunction="sum" totalsRowDxfId="47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calculatedColumnFormula>
    </tableColumn>
    <tableColumn id="8" xr3:uid="{00000000-0010-0000-0100-000008000000}" name="มิถุนายน" totalsRowFunction="sum" totalsRowDxfId="46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calculatedColumnFormula>
    </tableColumn>
    <tableColumn id="9" xr3:uid="{00000000-0010-0000-0100-000009000000}" name="กรกฎาคม" totalsRowFunction="sum" totalsRowDxfId="45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calculatedColumnFormula>
    </tableColumn>
    <tableColumn id="10" xr3:uid="{00000000-0010-0000-0100-00000A000000}" name="สิงหาคม" totalsRowFunction="sum" totalsRowDxfId="44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calculatedColumnFormula>
    </tableColumn>
    <tableColumn id="11" xr3:uid="{00000000-0010-0000-0100-00000B000000}" name="กันยายน" totalsRowFunction="sum" totalsRowDxfId="43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calculatedColumnFormula>
    </tableColumn>
    <tableColumn id="12" xr3:uid="{00000000-0010-0000-0100-00000C000000}" name="ตุลาคม" totalsRowFunction="sum" totalsRowDxfId="42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calculatedColumnFormula>
    </tableColumn>
    <tableColumn id="13" xr3:uid="{00000000-0010-0000-0100-00000D000000}" name="พฤศจิกายน" totalsRowFunction="sum" totalsRowDxfId="41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calculatedColumnFormula>
    </tableColumn>
    <tableColumn id="14" xr3:uid="{00000000-0010-0000-0100-00000E000000}" name="ธันวาคม" totalsRowFunction="sum" totalsRowDxfId="40" dataCellStyle="สกุลเงิน [0]">
      <calculatedColumnFormula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calculatedColumnFormula>
    </tableColumn>
    <tableColumn id="15" xr3:uid="{00000000-0010-0000-0100-00000F000000}" name="ผลรวม" totalsRowFunction="sum" totalsRowDxfId="39" dataCellStyle="สกุลเงิน [0]">
      <calculatedColumnFormula>SUM(สรุปค่าใช้จ่ายรายเดือน[[#This Row],[มกราคม]:[ธันวาคม]])</calculatedColumnFormula>
    </tableColumn>
    <tableColumn id="16" xr3:uid="{00000000-0010-0000-0100-000010000000}" name=" " dataDxfId="38" totalsRowDxfId="37"/>
  </tableColumns>
  <tableStyleInfo name="สรุปค่าใช้จ่ายรายเดือน" showFirstColumn="0" showLastColumn="0" showRowStripes="1" showColumnStripes="0"/>
  <extLst>
    <ext xmlns:x14="http://schemas.microsoft.com/office/spreadsheetml/2009/9/main" uri="{504A1905-F514-4f6f-8877-14C23A59335A}">
      <x14:table altTextSummary="ใส่รหัส G/L และชื่อบัญชีในตารางนี้ ระบบจะคำนวณจำนวนเงินสำหรับแต่ละเดือนและผลรวม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ค่าใช้จ่ายที่แสดงรายการ" displayName="ค่าใช้จ่ายที่แสดงรายการ" ref="B4:J6" headerRowDxfId="36" dataDxfId="35" totalsRowDxfId="34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รหัส G/L" totalsRowLabel="ผลรวม" dataDxfId="33" totalsRowDxfId="32" dataCellStyle="จุลภาค"/>
    <tableColumn id="2" xr3:uid="{00000000-0010-0000-0200-000002000000}" name="วันที่ในใบแจ้งหนี้" totalsRowDxfId="31" dataCellStyle="วันที่"/>
    <tableColumn id="3" xr3:uid="{00000000-0010-0000-0200-000003000000}" name="# ใบแจ้งหนี้" totalsRowDxfId="30" dataCellStyle="จุลภาค"/>
    <tableColumn id="4" xr3:uid="{00000000-0010-0000-0200-000004000000}" name="ร้องขอโดย" dataDxfId="29" totalsRowDxfId="28"/>
    <tableColumn id="5" xr3:uid="{00000000-0010-0000-0200-000005000000}" name="ยอดเงินในเช็ค" totalsRowDxfId="27" dataCellStyle="สกุลเงิน [0]"/>
    <tableColumn id="6" xr3:uid="{00000000-0010-0000-0200-000006000000}" name="ผู้รับเงิน" dataDxfId="26" totalsRowDxfId="25"/>
    <tableColumn id="7" xr3:uid="{00000000-0010-0000-0200-000007000000}" name="การใช้เช็ค" dataDxfId="24" totalsRowDxfId="23"/>
    <tableColumn id="8" xr3:uid="{00000000-0010-0000-0200-000008000000}" name="วิธีการแจกจ่าย" dataDxfId="22" totalsRowDxfId="21"/>
    <tableColumn id="9" xr3:uid="{00000000-0010-0000-0200-000009000000}" name="วันที่มอบเช็ค" totalsRowFunction="count" totalsRowDxfId="20" dataCellStyle="วันที่"/>
  </tableColumns>
  <tableStyleInfo name="ค่าใช้จ่ายที่แสดงรายการ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อื่นๆ" displayName="อื่นๆ" ref="B4:L6" headerRowDxfId="19" dataDxfId="18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รหัส G/L" totalsRowLabel="ผลรวม" dataDxfId="17" totalsRowDxfId="16" dataCellStyle="จุลภาค"/>
    <tableColumn id="2" xr3:uid="{00000000-0010-0000-0300-000002000000}" name="วันที่เริ่มขอเช็ค" totalsRowDxfId="15" dataCellStyle="วันที่"/>
    <tableColumn id="3" xr3:uid="{00000000-0010-0000-0300-000003000000}" name="ร้องขอโดย" dataDxfId="14" totalsRowDxfId="13"/>
    <tableColumn id="4" xr3:uid="{00000000-0010-0000-0300-000004000000}" name="ยอดเงินเช็ค" totalsRowDxfId="12" dataCellStyle="สกุลเงิน [0]"/>
    <tableColumn id="5" xr3:uid="{00000000-0010-0000-0300-000005000000}" name="การบริจาคในปีที่แล้ว" totalsRowDxfId="11" dataCellStyle="สกุลเงิน [0]"/>
    <tableColumn id="6" xr3:uid="{00000000-0010-0000-0300-000006000000}" name="ผู้รับเงิน" dataDxfId="10" totalsRowDxfId="9"/>
    <tableColumn id="7" xr3:uid="{00000000-0010-0000-0300-000007000000}" name="ใช้สำหรับ" dataDxfId="8" totalsRowDxfId="7"/>
    <tableColumn id="8" xr3:uid="{00000000-0010-0000-0300-000008000000}" name="เซ็นโดย" dataDxfId="6" totalsRowDxfId="5"/>
    <tableColumn id="9" xr3:uid="{00000000-0010-0000-0300-000009000000}" name="ประเภท" dataDxfId="4" totalsRowDxfId="3"/>
    <tableColumn id="10" xr3:uid="{00000000-0010-0000-0300-00000A000000}" name="วิธีการแจกจ่าย" dataDxfId="2" totalsRowDxfId="1"/>
    <tableColumn id="11" xr3:uid="{00000000-0010-0000-0300-00000B000000}" name="วันที่มอบเช็ค" totalsRowFunction="count" totalsRowDxfId="0" dataCellStyle="วันที่"/>
  </tableColumns>
  <tableStyleInfo name="การกุศลและการสนับสนุนทางการเงิน" showFirstColumn="0" showLastColumn="0" showRowStripes="1" showColumnStripes="0"/>
  <extLst>
    <ext xmlns:x14="http://schemas.microsoft.com/office/spreadsheetml/2009/9/main" uri="{504A1905-F514-4f6f-8877-14C23A59335A}">
      <x14:table altTextSummary="ใส่ &quot;รหัส G/L&quot; &quot;วันที่เริ่มการขอเช็ค&quot; ชื่อ &quot;ขอโดย&quot; และชื่อ &quot;ผู้รับเงิน&quot; &quot;จำนวนเงินบนเช็ค&quot; &quot;วัตถุประสงค์การใช้งาน&quot; &quot;การบริจาคของปีที่แล้ว&quot; &quot;วิธีการแจกจ่าย&quot; และ &quot;วันที่มอบเช็ค&quot; 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375" style="7" customWidth="1"/>
    <col min="2" max="2" width="12.25" style="7" customWidth="1"/>
    <col min="3" max="3" width="23.5" style="7" customWidth="1"/>
    <col min="4" max="6" width="18" style="7" customWidth="1"/>
    <col min="7" max="7" width="13.75" style="7" customWidth="1"/>
    <col min="8" max="8" width="2.625" style="7" customWidth="1"/>
    <col min="9" max="16384" width="9" style="7"/>
  </cols>
  <sheetData>
    <row r="1" spans="2:7" ht="15" customHeight="1" x14ac:dyDescent="0.25">
      <c r="B1" s="6" t="s">
        <v>0</v>
      </c>
    </row>
    <row r="2" spans="2:7" ht="30" customHeight="1" thickBot="1" x14ac:dyDescent="0.4">
      <c r="B2" s="22" t="s">
        <v>1</v>
      </c>
      <c r="C2" s="22"/>
      <c r="D2" s="22"/>
      <c r="E2" s="22"/>
      <c r="F2" s="8" t="s">
        <v>19</v>
      </c>
      <c r="G2" s="9">
        <f ca="1">YEAR(TODAY())+543</f>
        <v>2562</v>
      </c>
    </row>
    <row r="3" spans="2:7" ht="15" customHeight="1" thickTop="1" x14ac:dyDescent="0.25"/>
    <row r="4" spans="2:7" ht="30" customHeight="1" x14ac:dyDescent="0.25">
      <c r="B4" s="1" t="s">
        <v>2</v>
      </c>
      <c r="C4" s="1" t="s">
        <v>4</v>
      </c>
      <c r="D4" s="1" t="s">
        <v>17</v>
      </c>
      <c r="E4" s="1" t="s">
        <v>18</v>
      </c>
      <c r="F4" s="1" t="s">
        <v>72</v>
      </c>
      <c r="G4" s="1" t="s">
        <v>20</v>
      </c>
    </row>
    <row r="5" spans="2:7" ht="30" customHeight="1" x14ac:dyDescent="0.25">
      <c r="B5" s="14">
        <v>1000</v>
      </c>
      <c r="C5" s="1" t="s">
        <v>5</v>
      </c>
      <c r="D5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5" s="15">
        <v>100000</v>
      </c>
      <c r="F5" s="15">
        <f ca="1">IF(YearToDateTable[[#This Row],[งบประมาณ]]="","",YearToDateTable[[#This Row],[งบประมาณ]]-YearToDateTable[[#This Row],[ตามจริง]])</f>
        <v>100000</v>
      </c>
      <c r="G5" s="5">
        <f ca="1">IFERROR(YearToDateTable[[#This Row],[฿ ที่เหลืออยู่]]/YearToDateTable[[#This Row],[งบประมาณ]],"")</f>
        <v>1</v>
      </c>
    </row>
    <row r="6" spans="2:7" ht="30" customHeight="1" x14ac:dyDescent="0.25">
      <c r="B6" s="14">
        <v>2000</v>
      </c>
      <c r="C6" s="1" t="s">
        <v>6</v>
      </c>
      <c r="D6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6" s="15">
        <v>100000</v>
      </c>
      <c r="F6" s="15">
        <f ca="1">IF(YearToDateTable[[#This Row],[งบประมาณ]]="","",YearToDateTable[[#This Row],[งบประมาณ]]-YearToDateTable[[#This Row],[ตามจริง]])</f>
        <v>100000</v>
      </c>
      <c r="G6" s="5">
        <f ca="1">IFERROR(YearToDateTable[[#This Row],[฿ ที่เหลืออยู่]]/YearToDateTable[[#This Row],[งบประมาณ]],"")</f>
        <v>1</v>
      </c>
    </row>
    <row r="7" spans="2:7" ht="30" customHeight="1" x14ac:dyDescent="0.25">
      <c r="B7" s="14">
        <v>3000</v>
      </c>
      <c r="C7" s="1" t="s">
        <v>7</v>
      </c>
      <c r="D7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7" s="15">
        <v>100000</v>
      </c>
      <c r="F7" s="15">
        <f ca="1">IF(YearToDateTable[[#This Row],[งบประมาณ]]="","",YearToDateTable[[#This Row],[งบประมาณ]]-YearToDateTable[[#This Row],[ตามจริง]])</f>
        <v>100000</v>
      </c>
      <c r="G7" s="5">
        <f ca="1">IFERROR(YearToDateTable[[#This Row],[฿ ที่เหลืออยู่]]/YearToDateTable[[#This Row],[งบประมาณ]],"")</f>
        <v>1</v>
      </c>
    </row>
    <row r="8" spans="2:7" ht="30" customHeight="1" x14ac:dyDescent="0.25">
      <c r="B8" s="14">
        <v>4000</v>
      </c>
      <c r="C8" s="1" t="s">
        <v>8</v>
      </c>
      <c r="D8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8" s="15">
        <v>100000</v>
      </c>
      <c r="F8" s="15">
        <f ca="1">IF(YearToDateTable[[#This Row],[งบประมาณ]]="","",YearToDateTable[[#This Row],[งบประมาณ]]-YearToDateTable[[#This Row],[ตามจริง]])</f>
        <v>100000</v>
      </c>
      <c r="G8" s="5">
        <f ca="1">IFERROR(YearToDateTable[[#This Row],[฿ ที่เหลืออยู่]]/YearToDateTable[[#This Row],[งบประมาณ]],"")</f>
        <v>1</v>
      </c>
    </row>
    <row r="9" spans="2:7" ht="30" customHeight="1" x14ac:dyDescent="0.25">
      <c r="B9" s="14">
        <v>5000</v>
      </c>
      <c r="C9" s="1" t="s">
        <v>9</v>
      </c>
      <c r="D9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9" s="15">
        <v>50000</v>
      </c>
      <c r="F9" s="15">
        <f ca="1">IF(YearToDateTable[[#This Row],[งบประมาณ]]="","",YearToDateTable[[#This Row],[งบประมาณ]]-YearToDateTable[[#This Row],[ตามจริง]])</f>
        <v>50000</v>
      </c>
      <c r="G9" s="5">
        <f ca="1">IFERROR(YearToDateTable[[#This Row],[฿ ที่เหลืออยู่]]/YearToDateTable[[#This Row],[งบประมาณ]],"")</f>
        <v>1</v>
      </c>
    </row>
    <row r="10" spans="2:7" ht="30" customHeight="1" x14ac:dyDescent="0.25">
      <c r="B10" s="14">
        <v>6000</v>
      </c>
      <c r="C10" s="1" t="s">
        <v>10</v>
      </c>
      <c r="D10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0" s="15">
        <v>25000</v>
      </c>
      <c r="F10" s="15">
        <f ca="1">IF(YearToDateTable[[#This Row],[งบประมาณ]]="","",YearToDateTable[[#This Row],[งบประมาณ]]-YearToDateTable[[#This Row],[ตามจริง]])</f>
        <v>25000</v>
      </c>
      <c r="G10" s="5">
        <f ca="1">IFERROR(YearToDateTable[[#This Row],[฿ ที่เหลืออยู่]]/YearToDateTable[[#This Row],[งบประมาณ]],"")</f>
        <v>1</v>
      </c>
    </row>
    <row r="11" spans="2:7" ht="30" customHeight="1" x14ac:dyDescent="0.25">
      <c r="B11" s="14">
        <v>7000</v>
      </c>
      <c r="C11" s="1" t="s">
        <v>11</v>
      </c>
      <c r="D11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1" s="15">
        <v>75000</v>
      </c>
      <c r="F11" s="15">
        <f ca="1">IF(YearToDateTable[[#This Row],[งบประมาณ]]="","",YearToDateTable[[#This Row],[งบประมาณ]]-YearToDateTable[[#This Row],[ตามจริง]])</f>
        <v>75000</v>
      </c>
      <c r="G11" s="5">
        <f ca="1">IFERROR(YearToDateTable[[#This Row],[฿ ที่เหลืออยู่]]/YearToDateTable[[#This Row],[งบประมาณ]],"")</f>
        <v>1</v>
      </c>
    </row>
    <row r="12" spans="2:7" ht="30" customHeight="1" x14ac:dyDescent="0.25">
      <c r="B12" s="14">
        <v>8000</v>
      </c>
      <c r="C12" s="1" t="s">
        <v>12</v>
      </c>
      <c r="D12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2" s="15">
        <v>65000</v>
      </c>
      <c r="F12" s="15">
        <f ca="1">IF(YearToDateTable[[#This Row],[งบประมาณ]]="","",YearToDateTable[[#This Row],[งบประมาณ]]-YearToDateTable[[#This Row],[ตามจริง]])</f>
        <v>65000</v>
      </c>
      <c r="G12" s="5">
        <f ca="1">IFERROR(YearToDateTable[[#This Row],[฿ ที่เหลืออยู่]]/YearToDateTable[[#This Row],[งบประมาณ]],"")</f>
        <v>1</v>
      </c>
    </row>
    <row r="13" spans="2:7" ht="30" customHeight="1" x14ac:dyDescent="0.25">
      <c r="B13" s="14">
        <v>9000</v>
      </c>
      <c r="C13" s="1" t="s">
        <v>13</v>
      </c>
      <c r="D13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3" s="15">
        <v>125000</v>
      </c>
      <c r="F13" s="15">
        <f ca="1">IF(YearToDateTable[[#This Row],[งบประมาณ]]="","",YearToDateTable[[#This Row],[งบประมาณ]]-YearToDateTable[[#This Row],[ตามจริง]])</f>
        <v>125000</v>
      </c>
      <c r="G13" s="5">
        <f ca="1">IFERROR(YearToDateTable[[#This Row],[฿ ที่เหลืออยู่]]/YearToDateTable[[#This Row],[งบประมาณ]],"")</f>
        <v>1</v>
      </c>
    </row>
    <row r="14" spans="2:7" ht="30" customHeight="1" x14ac:dyDescent="0.25">
      <c r="B14" s="14">
        <v>10000</v>
      </c>
      <c r="C14" s="1" t="s">
        <v>14</v>
      </c>
      <c r="D14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4" s="15">
        <v>100000</v>
      </c>
      <c r="F14" s="15">
        <f ca="1">IF(YearToDateTable[[#This Row],[งบประมาณ]]="","",YearToDateTable[[#This Row],[งบประมาณ]]-YearToDateTable[[#This Row],[ตามจริง]])</f>
        <v>100000</v>
      </c>
      <c r="G14" s="5">
        <f ca="1">IFERROR(YearToDateTable[[#This Row],[฿ ที่เหลืออยู่]]/YearToDateTable[[#This Row],[งบประมาณ]],"")</f>
        <v>1</v>
      </c>
    </row>
    <row r="15" spans="2:7" ht="30" customHeight="1" x14ac:dyDescent="0.25">
      <c r="B15" s="14">
        <v>11000</v>
      </c>
      <c r="C15" s="1" t="s">
        <v>15</v>
      </c>
      <c r="D15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5" s="15">
        <v>250000</v>
      </c>
      <c r="F15" s="15">
        <f ca="1">IF(YearToDateTable[[#This Row],[งบประมาณ]]="","",YearToDateTable[[#This Row],[งบประมาณ]]-YearToDateTable[[#This Row],[ตามจริง]])</f>
        <v>250000</v>
      </c>
      <c r="G15" s="5">
        <f ca="1">IFERROR(YearToDateTable[[#This Row],[฿ ที่เหลืออยู่]]/YearToDateTable[[#This Row],[งบประมาณ]],"")</f>
        <v>1</v>
      </c>
    </row>
    <row r="16" spans="2:7" ht="30" customHeight="1" x14ac:dyDescent="0.25">
      <c r="B16" s="14">
        <v>12000</v>
      </c>
      <c r="C16" s="1" t="s">
        <v>16</v>
      </c>
      <c r="D16" s="15">
        <f ca="1">SUMIF(สรุปค่าใช้จ่ายรายเดือน[รหัส G/L],YearToDateTable[[#This Row],[รหัส G/L]],สรุปค่าใช้จ่ายรายเดือน[ผลรวม])</f>
        <v>0</v>
      </c>
      <c r="E16" s="15">
        <v>50000</v>
      </c>
      <c r="F16" s="15">
        <f ca="1">IF(YearToDateTable[[#This Row],[งบประมาณ]]="","",YearToDateTable[[#This Row],[งบประมาณ]]-YearToDateTable[[#This Row],[ตามจริง]])</f>
        <v>50000</v>
      </c>
      <c r="G16" s="5">
        <f ca="1">IFERROR(YearToDateTable[[#This Row],[฿ ที่เหลืออยู่]]/YearToDateTable[[#This Row],[งบประมาณ]],"")</f>
        <v>1</v>
      </c>
    </row>
    <row r="17" spans="2:7" ht="30" customHeight="1" x14ac:dyDescent="0.25">
      <c r="B17" s="1" t="s">
        <v>3</v>
      </c>
      <c r="C17" s="1"/>
      <c r="D17" s="16">
        <f ca="1">SUBTOTAL(109,YearToDateTable[ตามจริง])</f>
        <v>0</v>
      </c>
      <c r="E17" s="16">
        <f>SUBTOTAL(109,YearToDateTable[งบประมาณ])</f>
        <v>1140000</v>
      </c>
      <c r="F17" s="16">
        <f ca="1">SUBTOTAL(109,YearToDateTable[฿ ที่เหลืออยู่])</f>
        <v>1140000</v>
      </c>
      <c r="G17" s="3">
        <f ca="1">YearToDateTable[[#Totals],[฿ ที่เหลืออยู่]]/YearToDateTable[[#Totals],[งบประมาณ]]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disablePrompts="1" count="11">
    <dataValidation allowBlank="1" showInputMessage="1" showErrorMessage="1" prompt="สร้าง &quot;บัญชีแยกประเภททั่วไป&quot; ด้วย &quot;การเปรียบเทียบงบประมาณ&quot; ในเวิร์กบุ๊กนี้ ใส่รายละเอียดในตาราง &quot;ตั้งแต่ต้นปีจนถึงปัจจุบัน&quot; ในเวิร์กชีตนี้ ลิงก์นำทางจะอยู่ในเซลล์ B1" sqref="A1" xr:uid="{00000000-0002-0000-0000-000000000000}"/>
    <dataValidation allowBlank="1" showInputMessage="1" showErrorMessage="1" prompt="ชื่อของเวิร์กชีตนี้อยู่ในเซลล์นี้ ใส่ปีในเซลล์ G2" sqref="B2:E2" xr:uid="{00000000-0002-0000-0000-000001000000}"/>
    <dataValidation allowBlank="1" showInputMessage="1" showErrorMessage="1" prompt="ใส่ปีในเซลล์ด้านขวา" sqref="F2" xr:uid="{00000000-0002-0000-0000-000002000000}"/>
    <dataValidation allowBlank="1" showInputMessage="1" showErrorMessage="1" prompt="ใส่ปีในเซลล์นี้" sqref="G2" xr:uid="{00000000-0002-0000-0000-000003000000}"/>
    <dataValidation allowBlank="1" showInputMessage="1" showErrorMessage="1" prompt="ใส่รหัส &quot;บัญชีแยกประเภททั่วไป&quot; ในคอลัมน์นี้ภายใต้ส่วนหัวนี้" sqref="B4" xr:uid="{00000000-0002-0000-0000-000004000000}"/>
    <dataValidation allowBlank="1" showInputMessage="1" showErrorMessage="1" prompt="ใส่ชื่อบัญชีในคอลัมน์นี้ภายใต้ส่วนหัวนี้" sqref="C4" xr:uid="{00000000-0002-0000-0000-000005000000}"/>
    <dataValidation allowBlank="1" showInputMessage="1" showErrorMessage="1" prompt="ระบบจะคำนวณจำนวนเงินจริงโดยอัตโนมัติในคอลัมน์นี้ภายใต้ส่วนหัวนี้" sqref="D4" xr:uid="{00000000-0002-0000-0000-000006000000}"/>
    <dataValidation allowBlank="1" showInputMessage="1" showErrorMessage="1" prompt="ใส่จำนวนงบประมาณในคอลัมน์นี้ภายใต้ส่วนหัวนี้" sqref="E4" xr:uid="{00000000-0002-0000-0000-000007000000}"/>
    <dataValidation allowBlank="1" showInputMessage="1" showErrorMessage="1" prompt="แถบข้อมูลของจำนวนเงินที่เหลือจะอัปเดตโดยอัตโนมัติในคอลัมน์นี้ภายใต้ส่วนหัวนี้" sqref="F4" xr:uid="{00000000-0002-0000-0000-000008000000}"/>
    <dataValidation allowBlank="1" showInputMessage="1" showErrorMessage="1" prompt="ระบบจะคำนวณเปอร์เซ็นต์เงินที่เหลือโดยอัตโนมัติในคอลัมน์นี้ภายใต้ส่วนหัวนี้" sqref="G4" xr:uid="{00000000-0002-0000-0000-000009000000}"/>
    <dataValidation allowBlank="1" showInputMessage="1" showErrorMessage="1" prompt="ลิงก์นำทางอยู่ในเซลล์นี้ เลือกเพื่อนำทางไปยังเวิร์กชีตสรุปรายจ่ายรายเดือน" sqref="B1" xr:uid="{00000000-0002-0000-0000-00000A000000}"/>
  </dataValidations>
  <hyperlinks>
    <hyperlink ref="B1" location="'สรุปค่าใช้จ่ายรายเดือน'!A1" tooltip="เลือกเพื่อนำทางไปยังเวิร์กชีตสรุปค่าใช้จ่ายรายเดือน" display="MONTHLY EXPENSES SUMMARY" xr:uid="{00000000-0004-0000-0000-000000000000}"/>
  </hyperlinks>
  <printOptions horizontalCentered="1"/>
  <pageMargins left="0.4" right="0.4" top="0.4" bottom="0.6" header="0.3" footer="0.3"/>
  <pageSetup paperSize="9" scale="8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375" style="7" customWidth="1"/>
    <col min="2" max="2" width="12.25" style="7" customWidth="1"/>
    <col min="3" max="3" width="16.75" style="7" bestFit="1" customWidth="1"/>
    <col min="4" max="15" width="10.875" style="7" customWidth="1"/>
    <col min="16" max="16" width="12" style="7" customWidth="1"/>
    <col min="17" max="16384" width="9" style="7"/>
  </cols>
  <sheetData>
    <row r="1" spans="2:17" ht="15" customHeight="1" x14ac:dyDescent="0.25">
      <c r="B1" s="6" t="s">
        <v>21</v>
      </c>
      <c r="C1" s="6" t="s">
        <v>23</v>
      </c>
    </row>
    <row r="2" spans="2:17" ht="24.75" customHeight="1" thickBot="1" x14ac:dyDescent="0.4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36.950000000000003" customHeight="1" thickTop="1" x14ac:dyDescent="0.25">
      <c r="B3" s="10" t="s">
        <v>22</v>
      </c>
      <c r="D3" s="11">
        <f ca="1">DATEVALUE("1-ม.ค."&amp;_ปี)</f>
        <v>241793</v>
      </c>
      <c r="E3" s="11">
        <f ca="1">DATEVALUE("1-ก.พ."&amp;_ปี)</f>
        <v>241824</v>
      </c>
      <c r="F3" s="11">
        <f ca="1">DATEVALUE("1-มี.ค."&amp;_ปี)</f>
        <v>241852</v>
      </c>
      <c r="G3" s="11">
        <f ca="1">DATEVALUE("1-เม.ย."&amp;_ปี)</f>
        <v>241883</v>
      </c>
      <c r="H3" s="11">
        <f ca="1">DATEVALUE("1-พ.ค."&amp;_ปี)</f>
        <v>241913</v>
      </c>
      <c r="I3" s="11">
        <f ca="1">DATEVALUE("1-มิ.ย."&amp;_ปี)</f>
        <v>241944</v>
      </c>
      <c r="J3" s="11">
        <f ca="1">DATEVALUE("1-ก.ค."&amp;_ปี)</f>
        <v>241974</v>
      </c>
      <c r="K3" s="11">
        <f ca="1">DATEVALUE("1-ส.ค."&amp;_ปี)</f>
        <v>242005</v>
      </c>
      <c r="L3" s="11">
        <f ca="1">DATEVALUE("1-ก.ย."&amp;_ปี)</f>
        <v>242036</v>
      </c>
      <c r="M3" s="11">
        <f ca="1">DATEVALUE("1-ต.ค."&amp;_ปี)</f>
        <v>242066</v>
      </c>
      <c r="N3" s="11">
        <f ca="1">DATEVALUE("1-พ.ย."&amp;_ปี)</f>
        <v>242097</v>
      </c>
      <c r="O3" s="11">
        <f ca="1">DATEVALUE("1-ธ.ค."&amp;_ปี)</f>
        <v>242127</v>
      </c>
    </row>
    <row r="4" spans="2:17" ht="37.5" customHeight="1" x14ac:dyDescent="0.25">
      <c r="B4" s="12"/>
      <c r="D4" s="11">
        <f ca="1">EOMONTH(D3,0)</f>
        <v>241823</v>
      </c>
      <c r="E4" s="11">
        <f ca="1">EOMONTH(E3,0)</f>
        <v>241851</v>
      </c>
      <c r="F4" s="11">
        <f ca="1">EOMONTH(F3,0)</f>
        <v>241882</v>
      </c>
      <c r="G4" s="11">
        <f ca="1">EOMONTH(G3,0)</f>
        <v>241912</v>
      </c>
      <c r="H4" s="11">
        <f ca="1">EOMONTH(H3,0)</f>
        <v>241943</v>
      </c>
      <c r="I4" s="11">
        <f t="shared" ref="I4:O4" ca="1" si="0">EOMONTH(I3,0)</f>
        <v>241973</v>
      </c>
      <c r="J4" s="11">
        <f t="shared" ca="1" si="0"/>
        <v>242004</v>
      </c>
      <c r="K4" s="11">
        <f t="shared" ca="1" si="0"/>
        <v>242035</v>
      </c>
      <c r="L4" s="11">
        <f t="shared" ca="1" si="0"/>
        <v>242065</v>
      </c>
      <c r="M4" s="11">
        <f t="shared" ca="1" si="0"/>
        <v>242096</v>
      </c>
      <c r="N4" s="11">
        <f t="shared" ca="1" si="0"/>
        <v>242126</v>
      </c>
      <c r="O4" s="11">
        <f t="shared" ca="1" si="0"/>
        <v>242157</v>
      </c>
    </row>
    <row r="5" spans="2:17" ht="30" customHeight="1" x14ac:dyDescent="0.25">
      <c r="B5" s="1" t="s">
        <v>2</v>
      </c>
      <c r="C5" s="1" t="s">
        <v>4</v>
      </c>
      <c r="D5" s="21" t="s">
        <v>24</v>
      </c>
      <c r="E5" s="21" t="s">
        <v>25</v>
      </c>
      <c r="F5" s="21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</v>
      </c>
      <c r="Q5" s="1" t="s">
        <v>36</v>
      </c>
    </row>
    <row r="6" spans="2:17" ht="30" customHeight="1" x14ac:dyDescent="0.25">
      <c r="B6" s="14">
        <v>1000</v>
      </c>
      <c r="C6" s="1" t="s">
        <v>5</v>
      </c>
      <c r="D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6" s="15">
        <f ca="1">SUM(สรุปค่าใช้จ่ายรายเดือน[[#This Row],[มกราคม]:[ธันวาคม]])</f>
        <v>0</v>
      </c>
      <c r="Q6" s="16"/>
    </row>
    <row r="7" spans="2:17" ht="30" customHeight="1" x14ac:dyDescent="0.25">
      <c r="B7" s="14">
        <v>2000</v>
      </c>
      <c r="C7" s="1" t="s">
        <v>6</v>
      </c>
      <c r="D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7" s="15">
        <f ca="1">SUM(สรุปค่าใช้จ่ายรายเดือน[[#This Row],[มกราคม]:[ธันวาคม]])</f>
        <v>0</v>
      </c>
      <c r="Q7" s="16"/>
    </row>
    <row r="8" spans="2:17" ht="30" customHeight="1" x14ac:dyDescent="0.25">
      <c r="B8" s="14">
        <v>3000</v>
      </c>
      <c r="C8" s="1" t="s">
        <v>7</v>
      </c>
      <c r="D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8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8" s="15">
        <f ca="1">SUM(สรุปค่าใช้จ่ายรายเดือน[[#This Row],[มกราคม]:[ธันวาคม]])</f>
        <v>0</v>
      </c>
      <c r="Q8" s="16"/>
    </row>
    <row r="9" spans="2:17" ht="30" customHeight="1" x14ac:dyDescent="0.25">
      <c r="B9" s="14">
        <v>4000</v>
      </c>
      <c r="C9" s="1" t="s">
        <v>8</v>
      </c>
      <c r="D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9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9" s="15">
        <f ca="1">SUM(สรุปค่าใช้จ่ายรายเดือน[[#This Row],[มกราคม]:[ธันวาคม]])</f>
        <v>0</v>
      </c>
      <c r="Q9" s="16"/>
    </row>
    <row r="10" spans="2:17" ht="30" customHeight="1" x14ac:dyDescent="0.25">
      <c r="B10" s="14">
        <v>5000</v>
      </c>
      <c r="C10" s="1" t="s">
        <v>9</v>
      </c>
      <c r="D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0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0" s="15">
        <f ca="1">SUM(สรุปค่าใช้จ่ายรายเดือน[[#This Row],[มกราคม]:[ธันวาคม]])</f>
        <v>0</v>
      </c>
      <c r="Q10" s="16"/>
    </row>
    <row r="11" spans="2:17" ht="30" customHeight="1" x14ac:dyDescent="0.25">
      <c r="B11" s="14">
        <v>6000</v>
      </c>
      <c r="C11" s="1" t="s">
        <v>10</v>
      </c>
      <c r="D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1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1" s="15">
        <f ca="1">SUM(สรุปค่าใช้จ่ายรายเดือน[[#This Row],[มกราคม]:[ธันวาคม]])</f>
        <v>0</v>
      </c>
      <c r="Q11" s="16"/>
    </row>
    <row r="12" spans="2:17" ht="30" customHeight="1" x14ac:dyDescent="0.25">
      <c r="B12" s="14">
        <v>7000</v>
      </c>
      <c r="C12" s="1" t="s">
        <v>11</v>
      </c>
      <c r="D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2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2" s="15">
        <f ca="1">SUM(สรุปค่าใช้จ่ายรายเดือน[[#This Row],[มกราคม]:[ธันวาคม]])</f>
        <v>0</v>
      </c>
      <c r="Q12" s="16"/>
    </row>
    <row r="13" spans="2:17" ht="30" customHeight="1" x14ac:dyDescent="0.25">
      <c r="B13" s="14">
        <v>8000</v>
      </c>
      <c r="C13" s="1" t="s">
        <v>12</v>
      </c>
      <c r="D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3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3" s="15">
        <f ca="1">SUM(สรุปค่าใช้จ่ายรายเดือน[[#This Row],[มกราคม]:[ธันวาคม]])</f>
        <v>0</v>
      </c>
      <c r="Q13" s="16"/>
    </row>
    <row r="14" spans="2:17" ht="30" customHeight="1" x14ac:dyDescent="0.25">
      <c r="B14" s="14">
        <v>9000</v>
      </c>
      <c r="C14" s="1" t="s">
        <v>13</v>
      </c>
      <c r="D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4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4" s="15">
        <f ca="1">SUM(สรุปค่าใช้จ่ายรายเดือน[[#This Row],[มกราคม]:[ธันวาคม]])</f>
        <v>0</v>
      </c>
      <c r="Q14" s="16"/>
    </row>
    <row r="15" spans="2:17" ht="30" customHeight="1" x14ac:dyDescent="0.25">
      <c r="B15" s="14">
        <v>10000</v>
      </c>
      <c r="C15" s="1" t="s">
        <v>14</v>
      </c>
      <c r="D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5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5" s="15">
        <f ca="1">SUM(สรุปค่าใช้จ่ายรายเดือน[[#This Row],[มกราคม]:[ธันวาคม]])</f>
        <v>0</v>
      </c>
      <c r="Q15" s="16"/>
    </row>
    <row r="16" spans="2:17" ht="30" customHeight="1" x14ac:dyDescent="0.25">
      <c r="B16" s="14">
        <v>11000</v>
      </c>
      <c r="C16" s="1" t="s">
        <v>15</v>
      </c>
      <c r="D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6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6" s="15">
        <f ca="1">SUM(สรุปค่าใช้จ่ายรายเดือน[[#This Row],[มกราคม]:[ธันวาคม]])</f>
        <v>0</v>
      </c>
      <c r="Q16" s="16"/>
    </row>
    <row r="17" spans="2:17" ht="30" customHeight="1" x14ac:dyDescent="0.25">
      <c r="B17" s="14">
        <v>12000</v>
      </c>
      <c r="C17" s="1" t="s">
        <v>16</v>
      </c>
      <c r="D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D$3,ค่าใช้จ่ายที่แสดงรายการ[วันที่ในใบแจ้งหนี้],"&lt;="&amp;D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"&amp;สรุปค่าใช้จ่ายรายเดือน[[#Headers],[มกราคม]]&amp;_ปี),อื่นๆ[วันที่เริ่มขอเช็ค],"&lt;="&amp;D$4)</f>
        <v>0</v>
      </c>
      <c r="E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E$3,ค่าใช้จ่ายที่แสดงรายการ[วันที่ในใบแจ้งหนี้],"&lt;="&amp;E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"&amp;สรุปค่าใช้จ่ายรายเดือน[[#Headers],[กุมภาพันธ์]]&amp;_ปี),อื่นๆ[วันที่เริ่มขอเช็ค],"&lt;="&amp;E$4)</f>
        <v>0</v>
      </c>
      <c r="F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F$3,ค่าใช้จ่ายที่แสดงรายการ[วันที่ในใบแจ้งหนี้],"&lt;="&amp;F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"&amp;สรุปค่าใช้จ่ายรายเดือน[[#Headers],[มีนาคม]]&amp;_ปี),อื่นๆ[วันที่เริ่มขอเช็ค],"&lt;="&amp;F$4)</f>
        <v>0</v>
      </c>
      <c r="G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G$3,ค่าใช้จ่ายที่แสดงรายการ[วันที่ในใบแจ้งหนี้],"&lt;="&amp;G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"&amp;สรุปค่าใช้จ่ายรายเดือน[[#Headers],[เมษายน]]&amp;_ปี),อื่นๆ[วันที่เริ่มขอเช็ค],"&lt;="&amp;G$4)</f>
        <v>0</v>
      </c>
      <c r="H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H$3,ค่าใช้จ่ายที่แสดงรายการ[วันที่ในใบแจ้งหนี้],"&lt;="&amp;H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"&amp;สรุปค่าใช้จ่ายรายเดือน[[#Headers],[พฤษภาคม]]&amp;_ปี),อื่นๆ[วันที่เริ่มขอเช็ค],"&lt;="&amp;H$4)</f>
        <v>0</v>
      </c>
      <c r="I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I$3,ค่าใช้จ่ายที่แสดงรายการ[วันที่ในใบแจ้งหนี้],"&lt;="&amp;I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"&amp;สรุปค่าใช้จ่ายรายเดือน[[#Headers],[มิถุนายน]]&amp;_ปี),อื่นๆ[วันที่เริ่มขอเช็ค],"&lt;="&amp;I$4)</f>
        <v>0</v>
      </c>
      <c r="J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J$3,ค่าใช้จ่ายที่แสดงรายการ[วันที่ในใบแจ้งหนี้],"&lt;="&amp;J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"&amp;สรุปค่าใช้จ่ายรายเดือน[[#Headers],[กรกฎาคม]]&amp;_ปี),อื่นๆ[วันที่เริ่มขอเช็ค],"&lt;="&amp;J$4)</f>
        <v>0</v>
      </c>
      <c r="K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K$3,ค่าใช้จ่ายที่แสดงรายการ[วันที่ในใบแจ้งหนี้],"&lt;="&amp;K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"&amp;สรุปค่าใช้จ่ายรายเดือน[[#Headers],[สิงหาคม]]&amp;_ปี),อื่นๆ[วันที่เริ่มขอเช็ค],"&lt;="&amp;K$4)</f>
        <v>0</v>
      </c>
      <c r="L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L$3,ค่าใช้จ่ายที่แสดงรายการ[วันที่ในใบแจ้งหนี้],"&lt;="&amp;L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"&amp;สรุปค่าใช้จ่ายรายเดือน[[#Headers],[กันยายน]]&amp;_ปี),อื่นๆ[วันที่เริ่มขอเช็ค],"&lt;="&amp;L$4)</f>
        <v>0</v>
      </c>
      <c r="M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M$3,ค่าใช้จ่ายที่แสดงรายการ[วันที่ในใบแจ้งหนี้],"&lt;="&amp;M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"&amp;สรุปค่าใช้จ่ายรายเดือน[[#Headers],[ตุลาคม]]&amp;_ปี),อื่นๆ[วันที่เริ่มขอเช็ค],"&lt;="&amp;M$4)</f>
        <v>0</v>
      </c>
      <c r="N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N$3,ค่าใช้จ่ายที่แสดงรายการ[วันที่ในใบแจ้งหนี้],"&lt;="&amp;N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"&amp;สรุปค่าใช้จ่ายรายเดือน[[#Headers],[พฤศจิกายน]]&amp;_ปี),อื่นๆ[วันที่เริ่มขอเช็ค],"&lt;="&amp;N$4)</f>
        <v>0</v>
      </c>
      <c r="O17" s="15">
        <f ca="1">SUMIFS(ค่าใช้จ่ายที่แสดงรายการ[ยอดเงินในเช็ค],ค่าใช้จ่ายที่แสดงรายการ[รหัส G/L],สรุปค่าใช้จ่ายรายเดือน[[#This Row],[รหัส G/L]],ค่าใช้จ่ายที่แสดงรายการ[วันที่ในใบแจ้งหนี้],"&gt;="&amp;O$3,ค่าใช้จ่ายที่แสดงรายการ[วันที่ในใบแจ้งหนี้],"&lt;="&amp;O$4)+SUMIFS(อื่นๆ[ยอดเงินเช็ค],อื่นๆ[รหัส G/L],สรุปค่าใช้จ่ายรายเดือน[[#This Row],[รหัส G/L]],อื่นๆ[วันที่เริ่มขอเช็ค],"&gt;="&amp;DATEVALUE("1 "&amp;สรุปค่าใช้จ่ายรายเดือน[[#Headers],[ธันวาคม]]&amp;_ปี),อื่นๆ[วันที่เริ่มขอเช็ค],"&lt;="&amp;O$4)</f>
        <v>0</v>
      </c>
      <c r="P17" s="15">
        <f ca="1">SUM(สรุปค่าใช้จ่ายรายเดือน[[#This Row],[มกราคม]:[ธันวาคม]])</f>
        <v>0</v>
      </c>
      <c r="Q17" s="16"/>
    </row>
    <row r="18" spans="2:17" ht="30" customHeight="1" x14ac:dyDescent="0.25">
      <c r="B18" s="2" t="s">
        <v>3</v>
      </c>
      <c r="C18" s="1"/>
      <c r="D18" s="16">
        <f ca="1">SUBTOTAL(109,สรุปค่าใช้จ่ายรายเดือน[มกราคม])</f>
        <v>0</v>
      </c>
      <c r="E18" s="16">
        <f ca="1">SUBTOTAL(109,สรุปค่าใช้จ่ายรายเดือน[กุมภาพันธ์])</f>
        <v>0</v>
      </c>
      <c r="F18" s="16">
        <f ca="1">SUBTOTAL(109,สรุปค่าใช้จ่ายรายเดือน[มีนาคม])</f>
        <v>0</v>
      </c>
      <c r="G18" s="16">
        <f ca="1">SUBTOTAL(109,สรุปค่าใช้จ่ายรายเดือน[เมษายน])</f>
        <v>0</v>
      </c>
      <c r="H18" s="16">
        <f ca="1">SUBTOTAL(109,สรุปค่าใช้จ่ายรายเดือน[พฤษภาคม])</f>
        <v>0</v>
      </c>
      <c r="I18" s="16">
        <f ca="1">SUBTOTAL(109,สรุปค่าใช้จ่ายรายเดือน[มิถุนายน])</f>
        <v>0</v>
      </c>
      <c r="J18" s="16">
        <f ca="1">SUBTOTAL(109,สรุปค่าใช้จ่ายรายเดือน[กรกฎาคม])</f>
        <v>0</v>
      </c>
      <c r="K18" s="16">
        <f ca="1">SUBTOTAL(109,สรุปค่าใช้จ่ายรายเดือน[สิงหาคม])</f>
        <v>0</v>
      </c>
      <c r="L18" s="16">
        <f ca="1">SUBTOTAL(109,สรุปค่าใช้จ่ายรายเดือน[กันยายน])</f>
        <v>0</v>
      </c>
      <c r="M18" s="16">
        <f ca="1">SUBTOTAL(109,สรุปค่าใช้จ่ายรายเดือน[ตุลาคม])</f>
        <v>0</v>
      </c>
      <c r="N18" s="16">
        <f ca="1">SUBTOTAL(109,สรุปค่าใช้จ่ายรายเดือน[พฤศจิกายน])</f>
        <v>0</v>
      </c>
      <c r="O18" s="16">
        <f ca="1">SUBTOTAL(109,สรุปค่าใช้จ่ายรายเดือน[ธันวาคม])</f>
        <v>0</v>
      </c>
      <c r="P18" s="16">
        <f ca="1">SUBTOTAL(109,สรุปค่าใช้จ่ายรายเดือน[ผลรวม])</f>
        <v>0</v>
      </c>
      <c r="Q18" s="1"/>
    </row>
  </sheetData>
  <mergeCells count="1">
    <mergeCell ref="B2:Q2"/>
  </mergeCells>
  <dataValidations count="9">
    <dataValidation allowBlank="1" showInputMessage="1" showErrorMessage="1" prompt="สร้างสรุปรายจ่ายรายเดือนในเวิร์กชีตนี้ ใส่รายละเอียดในตารางรายจ่ายรายเดือน ลิงก์นำทางในเซลล์ B1 และ C1 จะนำทางไปที่เวิร์กชีตก่อนหน้าและถัดไป" sqref="A1" xr:uid="{00000000-0002-0000-0100-000000000000}"/>
    <dataValidation allowBlank="1" showInputMessage="1" showErrorMessage="1" prompt="ใส่รหัส &quot;บัญชีแยกประเภททั่วไป&quot; ในคอลัมน์นี้ภายใต้ส่วนหัวนี้" sqref="B5" xr:uid="{00000000-0002-0000-0100-000001000000}"/>
    <dataValidation allowBlank="1" showInputMessage="1" showErrorMessage="1" prompt="ใส่ &quot;ชื่อบัญชี&quot; ในคอลัมน์นี้ภายใต้ส่วนหัวนี้" sqref="C5" xr:uid="{00000000-0002-0000-0100-000002000000}"/>
    <dataValidation allowBlank="1" showInputMessage="1" showErrorMessage="1" prompt="ระบบจะคำนวณจำนวนเงินจริงสำหรับเดือนนี้โดยอัตโนมัติในคอลัมน์นี้ภายใต้ส่วนหัวนี้" sqref="D5:O5" xr:uid="{00000000-0002-0000-0100-000003000000}"/>
    <dataValidation allowBlank="1" showInputMessage="1" showErrorMessage="1" prompt="ระบบจะคำนวณผลรวมโดยอัตโนมัติในคอลัมน์นี้ภายใต้ส่วนหัวนี้" sqref="P5" xr:uid="{00000000-0002-0000-0100-000004000000}"/>
    <dataValidation allowBlank="1" showInputMessage="1" showErrorMessage="1" prompt="เส้นแบบประกายไฟที่แสดงแนวโน้มค่าใช้จ่ายของค่าใช้จ่าย 1 รายการในช่วง 12 เดือนจะแสดงในคอลัมน์นี้ " sqref="Q5" xr:uid="{00000000-0002-0000-0100-000005000000}"/>
    <dataValidation allowBlank="1" showInputMessage="1" showErrorMessage="1" prompt="ลิงก์นำทางอยู่ในเซลล์นี้ เลือกเพื่อไปที่เวิร์กชีต &quot;สรุปงบประมาณตั้งแต่ต้นปีจนถึงปัจจุบัน&quot;" sqref="B1" xr:uid="{00000000-0002-0000-0100-000006000000}"/>
    <dataValidation allowBlank="1" showInputMessage="1" showErrorMessage="1" prompt="ลิงก์นำทางอยู่ในเซลล์นี้ เลือกเพื่อไปที่เวิร์กชีตค่าใช้จ่ายที่แสดงรายการ" sqref="C1" xr:uid="{00000000-0002-0000-0100-000007000000}"/>
    <dataValidation allowBlank="1" showInputMessage="1" showErrorMessage="1" prompt="ชื่อของเวิร์กชีตนี้อยู่ในเซลล์นี้ ตัวแบ่งส่วนข้อมูลสำหรับกรองตารางตามชื่อบัญชีอยู่ในเซลล์ B3 อย่าลบสูตรในเซลล์ D3 ถึง Q4" sqref="B2:Q2" xr:uid="{00000000-0002-0000-0100-000008000000}"/>
  </dataValidations>
  <hyperlinks>
    <hyperlink ref="B1" location="'สรุปงบประมาณ YTD'!A1" tooltip="เลือกเพื่อนำทางไปยังเวิร์กชีตสรุปงบประมาณตั้งแต่ต้นปีจนถึงปัจจุบัน" display="YTD BUDGET SUMMARY" xr:uid="{00000000-0004-0000-0100-000000000000}"/>
    <hyperlink ref="C1" location="'ค่าใช้จ่ายที่แสดงรายการ'!A1" tooltip="เลือกเพื่อนำทางไปยังเวิร์กชีตค่าใช้จ่ายที่แสดงรายการ" display="ITEMIZED EXPENSES" xr:uid="{00000000-0004-0000-0100-000001000000}"/>
  </hyperlinks>
  <printOptions horizontalCentered="1"/>
  <pageMargins left="0.4" right="0.4" top="0.4" bottom="0.6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สรุปค่าใช้จ่ายรายเดือน!D6:O6</xm:f>
              <xm:sqref>Q6</xm:sqref>
            </x14:sparkline>
            <x14:sparkline>
              <xm:f>สรุปค่าใช้จ่ายรายเดือน!D7:O7</xm:f>
              <xm:sqref>Q7</xm:sqref>
            </x14:sparkline>
            <x14:sparkline>
              <xm:f>สรุปค่าใช้จ่ายรายเดือน!D8:O8</xm:f>
              <xm:sqref>Q8</xm:sqref>
            </x14:sparkline>
            <x14:sparkline>
              <xm:f>สรุปค่าใช้จ่ายรายเดือน!D9:O9</xm:f>
              <xm:sqref>Q9</xm:sqref>
            </x14:sparkline>
            <x14:sparkline>
              <xm:f>สรุปค่าใช้จ่ายรายเดือน!D10:O10</xm:f>
              <xm:sqref>Q10</xm:sqref>
            </x14:sparkline>
            <x14:sparkline>
              <xm:f>สรุปค่าใช้จ่ายรายเดือน!D11:O11</xm:f>
              <xm:sqref>Q11</xm:sqref>
            </x14:sparkline>
            <x14:sparkline>
              <xm:f>สรุปค่าใช้จ่ายรายเดือน!D12:O12</xm:f>
              <xm:sqref>Q12</xm:sqref>
            </x14:sparkline>
            <x14:sparkline>
              <xm:f>สรุปค่าใช้จ่ายรายเดือน!D13:O13</xm:f>
              <xm:sqref>Q13</xm:sqref>
            </x14:sparkline>
            <x14:sparkline>
              <xm:f>สรุปค่าใช้จ่ายรายเดือน!D14:O14</xm:f>
              <xm:sqref>Q14</xm:sqref>
            </x14:sparkline>
            <x14:sparkline>
              <xm:f>สรุปค่าใช้จ่ายรายเดือน!D15:O15</xm:f>
              <xm:sqref>Q15</xm:sqref>
            </x14:sparkline>
            <x14:sparkline>
              <xm:f>สรุปค่าใช้จ่ายรายเดือน!D16:O16</xm:f>
              <xm:sqref>Q16</xm:sqref>
            </x14:sparkline>
            <x14:sparkline>
              <xm:f>สรุปค่าใช้จ่ายรายเดือน!D17:O17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375" style="7" customWidth="1"/>
    <col min="2" max="2" width="12.25" style="7" customWidth="1"/>
    <col min="3" max="3" width="18.125" style="7" customWidth="1"/>
    <col min="4" max="4" width="16.125" style="7" customWidth="1"/>
    <col min="5" max="5" width="18.25" style="7" customWidth="1"/>
    <col min="6" max="6" width="15.25" style="7" customWidth="1"/>
    <col min="7" max="7" width="25.875" style="7" customWidth="1"/>
    <col min="8" max="8" width="25.125" style="7" customWidth="1"/>
    <col min="9" max="9" width="14.625" style="7" customWidth="1"/>
    <col min="10" max="10" width="13.625" style="7" customWidth="1"/>
    <col min="11" max="16384" width="9" style="7"/>
  </cols>
  <sheetData>
    <row r="1" spans="2:10" ht="15" customHeight="1" x14ac:dyDescent="0.25">
      <c r="B1" s="6" t="s">
        <v>0</v>
      </c>
      <c r="C1" s="6" t="s">
        <v>38</v>
      </c>
    </row>
    <row r="2" spans="2:10" ht="24.75" customHeight="1" thickBot="1" x14ac:dyDescent="0.3">
      <c r="B2" s="25" t="s">
        <v>23</v>
      </c>
      <c r="C2" s="25"/>
      <c r="D2" s="25"/>
      <c r="E2" s="25"/>
      <c r="F2" s="25"/>
      <c r="G2" s="25"/>
      <c r="H2" s="25"/>
      <c r="I2" s="25"/>
      <c r="J2" s="25"/>
    </row>
    <row r="3" spans="2:10" ht="75" customHeight="1" thickTop="1" x14ac:dyDescent="0.25">
      <c r="B3" s="24" t="s">
        <v>37</v>
      </c>
      <c r="C3" s="24"/>
      <c r="D3" s="24"/>
      <c r="E3" s="24"/>
      <c r="F3" s="24"/>
      <c r="G3" s="24" t="s">
        <v>46</v>
      </c>
      <c r="H3" s="24"/>
      <c r="I3" s="24"/>
      <c r="J3" s="24"/>
    </row>
    <row r="4" spans="2:10" ht="30" customHeight="1" x14ac:dyDescent="0.25">
      <c r="B4" s="4" t="s">
        <v>2</v>
      </c>
      <c r="C4" s="4" t="s">
        <v>39</v>
      </c>
      <c r="D4" s="4" t="s">
        <v>41</v>
      </c>
      <c r="E4" s="4" t="s">
        <v>42</v>
      </c>
      <c r="F4" s="4" t="s">
        <v>45</v>
      </c>
      <c r="G4" s="4" t="s">
        <v>47</v>
      </c>
      <c r="H4" s="4" t="s">
        <v>50</v>
      </c>
      <c r="I4" s="4" t="s">
        <v>53</v>
      </c>
      <c r="J4" s="4" t="s">
        <v>56</v>
      </c>
    </row>
    <row r="5" spans="2:10" ht="30" customHeight="1" x14ac:dyDescent="0.25">
      <c r="B5" s="14">
        <v>1000</v>
      </c>
      <c r="C5" s="17" t="s">
        <v>40</v>
      </c>
      <c r="D5" s="18">
        <v>100</v>
      </c>
      <c r="E5" s="1" t="s">
        <v>43</v>
      </c>
      <c r="F5" s="19">
        <v>750.75</v>
      </c>
      <c r="G5" s="1" t="s">
        <v>48</v>
      </c>
      <c r="H5" s="1" t="s">
        <v>51</v>
      </c>
      <c r="I5" s="1" t="s">
        <v>54</v>
      </c>
      <c r="J5" s="17" t="s">
        <v>40</v>
      </c>
    </row>
    <row r="6" spans="2:10" ht="30" customHeight="1" x14ac:dyDescent="0.25">
      <c r="B6" s="14">
        <v>7000</v>
      </c>
      <c r="C6" s="17" t="s">
        <v>40</v>
      </c>
      <c r="D6" s="18">
        <v>101</v>
      </c>
      <c r="E6" s="1" t="s">
        <v>44</v>
      </c>
      <c r="F6" s="15">
        <v>2500</v>
      </c>
      <c r="G6" s="1" t="s">
        <v>49</v>
      </c>
      <c r="H6" s="1" t="s">
        <v>52</v>
      </c>
      <c r="I6" s="1" t="s">
        <v>55</v>
      </c>
      <c r="J6" s="17" t="s">
        <v>40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สร้างค่าใช้จ่ายที่แสดงรายการในเวิร์กชีตนี้ ใส่รายละเอียดในตารางค่าใช้จ่ายที่แสดงรายการ ลิงก์นำทางในเซลล์ B1 และ C1 จะนำทางไปที่เวิร์กชีตก่อนหน้าและถัดไป" sqref="A1" xr:uid="{00000000-0002-0000-0200-000000000000}"/>
    <dataValidation allowBlank="1" showInputMessage="1" showErrorMessage="1" prompt="ใส่รหัส &quot;บัญชีแยกประเภททั่วไป&quot; ในคอลัมน์นี้ภายใต้ส่วนหัวนี้" sqref="B4" xr:uid="{00000000-0002-0000-0200-000001000000}"/>
    <dataValidation allowBlank="1" showInputMessage="1" showErrorMessage="1" prompt="ใส่ &quot;วันที่ในใบแจ้งหนี้&quot; ในคอลัมน์นี้ภายใต้ส่วนหัวนี้" sqref="C4" xr:uid="{00000000-0002-0000-0200-000002000000}"/>
    <dataValidation allowBlank="1" showInputMessage="1" showErrorMessage="1" prompt="ใส่ &quot;หมายเลขใบแจ้งหนี้&quot; ในคอลัมน์นี้ภายใต้ส่วนหัวนี้" sqref="D4" xr:uid="{00000000-0002-0000-0200-000003000000}"/>
    <dataValidation allowBlank="1" showInputMessage="1" showErrorMessage="1" prompt="ใส่ชื่อ &quot;ขอโดย&quot; ในคอลัมน์นี้ภายใต้ส่วนหัวนี้" sqref="E4" xr:uid="{00000000-0002-0000-0200-000004000000}"/>
    <dataValidation allowBlank="1" showInputMessage="1" showErrorMessage="1" prompt="ใส่ &quot;จำนวนเงินบนเช็ค&quot; ในคอลัมน์นี้ภายใต้ส่วนหัวนี้" sqref="F4" xr:uid="{00000000-0002-0000-0200-000005000000}"/>
    <dataValidation allowBlank="1" showInputMessage="1" showErrorMessage="1" prompt="ใส่ชื่อ &quot;ผู้รับเงิน&quot; ในคอลัมน์นี้ภายใต้ส่วนหัวนี้" sqref="G4" xr:uid="{00000000-0002-0000-0200-000006000000}"/>
    <dataValidation allowBlank="1" showInputMessage="1" showErrorMessage="1" prompt="ใส่วัตถุประสงค์ &quot;การใช้เช็ค&quot; ในคอลัมน์นี้ภายใต้ส่วนหัวนี้" sqref="H4" xr:uid="{00000000-0002-0000-0200-000007000000}"/>
    <dataValidation allowBlank="1" showInputMessage="1" showErrorMessage="1" prompt="ใส่ &quot;วิธีการแจกจ่าย&quot; ในคอลัมน์นี้ภายใต้ส่วนหัวนี้" sqref="I4" xr:uid="{00000000-0002-0000-0200-000008000000}"/>
    <dataValidation allowBlank="1" showInputMessage="1" showErrorMessage="1" prompt="ใส่ &quot;วันที่มอบเช็ค&quot; ในคอลัมน์นี้ภายใต้ส่วนหัวนี้" sqref="J4" xr:uid="{00000000-0002-0000-0200-000009000000}"/>
    <dataValidation allowBlank="1" showInputMessage="1" showErrorMessage="1" prompt="ชื่อของเวิร์กชีตนี้อยู่ในเซลล์นี้ ตัวแบ่งส่วนข้อมูลสำหรับกรองตารางตาม &quot;ขอโดย&quot; อยู่ในเซลล์ B3 และตัวแบ่งส่วนข้อมูลสำหรับกรองตารางตาม &quot;ผู้รับเงิน&quot; อยู่ในเซลล์ G3" sqref="B2:J2" xr:uid="{00000000-0002-0000-0200-00000A000000}"/>
    <dataValidation allowBlank="1" showInputMessage="1" showErrorMessage="1" prompt="ลิงก์นำทาง เลือกเพื่อไปที่ &quot;สรุปค่าใช้จ่ายรายเดือน&quot;" sqref="B1" xr:uid="{00000000-0002-0000-0200-00000B000000}"/>
    <dataValidation allowBlank="1" showInputMessage="1" showErrorMessage="1" prompt="ลิงก์นำทางอยู่ในเซลล์นี้ เลือกเพื่อไปที่เวิร์กชีตการกุศลและการสนับสนุนทางการเงิน" sqref="C1" xr:uid="{00000000-0002-0000-0200-00000C000000}"/>
  </dataValidations>
  <hyperlinks>
    <hyperlink ref="B1" location="'สรุปค่าใช้จ่ายรายเดือน'!A1" tooltip="เลือกเพื่อนำทางไปยังเวิร์กชีตสรุปค่าใช้จ่ายรายเดือน" display="MONTHLY EXPENSES SUMMARY" xr:uid="{00000000-0004-0000-0200-000000000000}"/>
    <hyperlink ref="C1" location="การกุศลและการสนับสนุนทางการเงิน!A1" tooltip="เลือกเพื่อนำทางไปที่เวิร์กชีตการกุศลและการสนับสนุนทางการเงิน" display="การกุศลและการสนับสนุนทางการเงิน" xr:uid="{00000000-0004-0000-0200-000001000000}"/>
  </hyperlinks>
  <printOptions horizontalCentered="1"/>
  <pageMargins left="0.4" right="0.4" top="0.4" bottom="0.6" header="0.3" footer="0.3"/>
  <pageSetup paperSize="9" scale="52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375" style="7" customWidth="1"/>
    <col min="2" max="2" width="12.25" style="7" customWidth="1"/>
    <col min="3" max="3" width="16.5" style="7" customWidth="1"/>
    <col min="4" max="4" width="20.25" style="7" customWidth="1"/>
    <col min="5" max="5" width="15" style="7" customWidth="1"/>
    <col min="6" max="6" width="18.125" style="7" customWidth="1"/>
    <col min="7" max="7" width="19.625" style="7" customWidth="1"/>
    <col min="8" max="8" width="15.125" style="7" customWidth="1"/>
    <col min="9" max="9" width="20.375" style="7" customWidth="1"/>
    <col min="10" max="10" width="13.375" style="7" customWidth="1"/>
    <col min="11" max="11" width="14.125" style="7" customWidth="1"/>
    <col min="12" max="12" width="11.625" style="7" customWidth="1"/>
    <col min="13" max="16384" width="9" style="7"/>
  </cols>
  <sheetData>
    <row r="1" spans="2:12" ht="15" customHeight="1" x14ac:dyDescent="0.25">
      <c r="B1" s="6" t="s">
        <v>23</v>
      </c>
      <c r="C1" s="13"/>
    </row>
    <row r="2" spans="2:12" ht="24.75" customHeight="1" thickBot="1" x14ac:dyDescent="0.4"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75" customHeight="1" thickTop="1" x14ac:dyDescent="0.25">
      <c r="B3" s="26" t="s">
        <v>37</v>
      </c>
      <c r="C3" s="26"/>
      <c r="D3" s="26"/>
      <c r="E3" s="26"/>
      <c r="F3" s="26"/>
      <c r="G3" s="26" t="s">
        <v>46</v>
      </c>
      <c r="H3" s="26"/>
      <c r="I3" s="26"/>
      <c r="J3" s="26"/>
      <c r="K3" s="26"/>
      <c r="L3" s="26"/>
    </row>
    <row r="4" spans="2:12" ht="30" customHeight="1" x14ac:dyDescent="0.25">
      <c r="B4" s="4" t="s">
        <v>2</v>
      </c>
      <c r="C4" s="4" t="s">
        <v>57</v>
      </c>
      <c r="D4" s="4" t="s">
        <v>42</v>
      </c>
      <c r="E4" s="4" t="s">
        <v>59</v>
      </c>
      <c r="F4" s="4" t="s">
        <v>60</v>
      </c>
      <c r="G4" s="4" t="s">
        <v>47</v>
      </c>
      <c r="H4" s="4" t="s">
        <v>63</v>
      </c>
      <c r="I4" s="4" t="s">
        <v>66</v>
      </c>
      <c r="J4" s="4" t="s">
        <v>69</v>
      </c>
      <c r="K4" s="4" t="s">
        <v>53</v>
      </c>
      <c r="L4" s="4" t="s">
        <v>56</v>
      </c>
    </row>
    <row r="5" spans="2:12" ht="30" customHeight="1" x14ac:dyDescent="0.25">
      <c r="B5" s="14">
        <v>12000</v>
      </c>
      <c r="C5" s="17" t="s">
        <v>40</v>
      </c>
      <c r="D5" s="1" t="s">
        <v>58</v>
      </c>
      <c r="E5" s="20">
        <v>1000</v>
      </c>
      <c r="F5" s="15">
        <v>12</v>
      </c>
      <c r="G5" s="1" t="s">
        <v>61</v>
      </c>
      <c r="H5" s="1" t="s">
        <v>64</v>
      </c>
      <c r="I5" s="1" t="s">
        <v>67</v>
      </c>
      <c r="J5" s="1" t="s">
        <v>70</v>
      </c>
      <c r="K5" s="1" t="s">
        <v>71</v>
      </c>
      <c r="L5" s="17" t="s">
        <v>40</v>
      </c>
    </row>
    <row r="6" spans="2:12" ht="30" customHeight="1" x14ac:dyDescent="0.25">
      <c r="B6" s="14">
        <v>11000</v>
      </c>
      <c r="C6" s="17" t="s">
        <v>40</v>
      </c>
      <c r="D6" s="1" t="s">
        <v>58</v>
      </c>
      <c r="E6" s="15">
        <v>2500</v>
      </c>
      <c r="F6" s="15">
        <v>0</v>
      </c>
      <c r="G6" s="1" t="s">
        <v>62</v>
      </c>
      <c r="H6" s="1" t="s">
        <v>65</v>
      </c>
      <c r="I6" s="1" t="s">
        <v>68</v>
      </c>
      <c r="J6" s="1" t="s">
        <v>65</v>
      </c>
      <c r="K6" s="1" t="s">
        <v>71</v>
      </c>
      <c r="L6" s="17" t="s">
        <v>40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สร้างรายการการกุศลและการสนับสนุนทางการเงินในเวิร์กชีตนี้ ใส่รายละเอียดในตารางอื่นๆ เลือกเซลล์ B1 เพื่อนำทางไปยังเวิร์กชีตค่าใช้จ่ายที่แสดงรายการ" sqref="A1" xr:uid="{00000000-0002-0000-0300-000000000000}"/>
    <dataValidation allowBlank="1" showInputMessage="1" showErrorMessage="1" prompt="ใส่รหัสบัญชีแยกประเภททั่วไปในคอลัมน์นี้ภายใต้ส่วนหัวนี้" sqref="B4" xr:uid="{00000000-0002-0000-0300-000001000000}"/>
    <dataValidation allowBlank="1" showInputMessage="1" showErrorMessage="1" prompt="ใส่ &quot;วันที่เริ่มการขอเช็ค&quot; ในคอลัมน์นี้ภายใต้ส่วนหัวนี้" sqref="C4" xr:uid="{00000000-0002-0000-0300-000002000000}"/>
    <dataValidation allowBlank="1" showInputMessage="1" showErrorMessage="1" prompt="ใส่ชื่อ &quot;ขอโดย&quot; ในคอลัมน์นี้ภายใต้ส่วนหัวนี้" sqref="D4" xr:uid="{00000000-0002-0000-0300-000003000000}"/>
    <dataValidation allowBlank="1" showInputMessage="1" showErrorMessage="1" prompt="ใส่ &quot;จำนวนเงินบนเช็ค&quot; ในคอลัมน์นี้ภายใต้ส่วนหัวนี้" sqref="E4" xr:uid="{00000000-0002-0000-0300-000004000000}"/>
    <dataValidation allowBlank="1" showInputMessage="1" showErrorMessage="1" prompt="ใส่ &quot;การบริจาคของปีที่แล้ว&quot; ในคอลัมน์นี้ภายใต้ส่วนหัวนี้" sqref="F4" xr:uid="{00000000-0002-0000-0300-000005000000}"/>
    <dataValidation allowBlank="1" showInputMessage="1" showErrorMessage="1" prompt="ใส่ชื่อ &quot;ผู้รับเงิน&quot; ในคอลัมน์นี้ภายใต้ส่วนหัวนี้" sqref="G4" xr:uid="{00000000-0002-0000-0300-000006000000}"/>
    <dataValidation allowBlank="1" showInputMessage="1" showErrorMessage="1" prompt="ใส่ &quot;วัตถุประสงค์การใช้งาน&quot; ในคอลัมน์นี้ภายใต้ส่วนหัวนี้" sqref="H4" xr:uid="{00000000-0002-0000-0300-000007000000}"/>
    <dataValidation allowBlank="1" showInputMessage="1" showErrorMessage="1" prompt="ใส่ &quot;เซ็นอนุมัติโดย&quot; ชื่อบุคคลในคอลัมน์นี้ภายใต้ส่วนหัวนี้" sqref="I4" xr:uid="{00000000-0002-0000-0300-000008000000}"/>
    <dataValidation allowBlank="1" showInputMessage="1" showErrorMessage="1" prompt="ใส่ &quot;ประเภท&quot; ในคอลัมน์นี้ภายใต้ส่วนหัวนี้" sqref="J4" xr:uid="{00000000-0002-0000-0300-000009000000}"/>
    <dataValidation allowBlank="1" showInputMessage="1" showErrorMessage="1" prompt="ใส่ &quot;วิธีการแจกจ่าย&quot; ในคอลัมน์นี้ภายใต้ส่วนหัวนี้" sqref="K4" xr:uid="{00000000-0002-0000-0300-00000A000000}"/>
    <dataValidation allowBlank="1" showInputMessage="1" showErrorMessage="1" prompt="ใส่ &quot;วันที่มอบเช็ค&quot; ในคอลัมน์นี้ภายใต้ส่วนหัวนี้" sqref="L4" xr:uid="{00000000-0002-0000-0300-00000B000000}"/>
    <dataValidation allowBlank="1" showInputMessage="1" showErrorMessage="1" prompt="ลิงก์นำทาง เลือกเพื่อไปที่เวิร์กชีต &quot;ค่าใช้จ่ายที่แสดงรายการ&quot;" sqref="B1" xr:uid="{00000000-0002-0000-0300-00000C000000}"/>
    <dataValidation allowBlank="1" showInputMessage="1" showErrorMessage="1" prompt="ชื่อของเวิร์กชีตนี้อยู่ในเซลล์นี้ ตัวแบ่งส่วนข้อมูลสำหรับกรองตารางตาม &quot;ขอโดย&quot; จะอยู่ในเซลล์ B3 และตัวแบ่งส่วนข้อมูลสำหรับกรองตารางตาม &quot;ผู้รับเงิน&quot; จะอยู่ในเซลล์ G3" sqref="B2:L2" xr:uid="{00000000-0002-0000-0300-00000D000000}"/>
  </dataValidations>
  <hyperlinks>
    <hyperlink ref="B1" location="'ค่าใช้จ่ายที่แสดงรายการ'!A1" tooltip="เลือกเพื่อนำทางไปยังเวิร์กชีตค่าใช้จ่ายที่แสดงรายการ" display="ITEMIZED EXPENSES" xr:uid="{00000000-0004-0000-0300-000000000000}"/>
  </hyperlinks>
  <printOptions horizontalCentered="1"/>
  <pageMargins left="0.4" right="0.4" top="0.4" bottom="0.6" header="0.3" footer="0.3"/>
  <pageSetup paperSize="9" scale="42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10</vt:i4>
      </vt:variant>
    </vt:vector>
  </HeadingPairs>
  <TitlesOfParts>
    <vt:vector size="14" baseType="lpstr">
      <vt:lpstr>สรุปงบประมาณ YTD</vt:lpstr>
      <vt:lpstr>สรุปค่าใช้จ่ายรายเดือน</vt:lpstr>
      <vt:lpstr>ค่าใช้จ่ายที่แสดงรายการ</vt:lpstr>
      <vt:lpstr>การกุศลและการสนับสนุนทางการเงิน</vt:lpstr>
      <vt:lpstr>_ปี</vt:lpstr>
      <vt:lpstr>การกุศลและการสนับสนุนทางการเงิน!Print_Titles</vt:lpstr>
      <vt:lpstr>ค่าใช้จ่ายที่แสดงรายการ!Print_Titles</vt:lpstr>
      <vt:lpstr>สรุปค่าใช้จ่ายรายเดือน!Print_Titles</vt:lpstr>
      <vt:lpstr>'สรุปงบประมาณ YTD'!Print_Titles</vt:lpstr>
      <vt:lpstr>ขอบเขตชื่อแถว1..G2</vt:lpstr>
      <vt:lpstr>ชื่อเรื่อง1</vt:lpstr>
      <vt:lpstr>ชื่อเรื่อง2</vt:lpstr>
      <vt:lpstr>ชื่อเรื่อง3</vt:lpstr>
      <vt:lpstr>ชื่อเรื่อง4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2019-04-29T11:28:34Z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