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F6ADF5-E197-436D-9FBB-023270F73967}" xr6:coauthVersionLast="43" xr6:coauthVersionMax="43" xr10:uidLastSave="{00000000-0000-0000-0000-000000000000}"/>
  <bookViews>
    <workbookView xWindow="-120" yWindow="-120" windowWidth="25080" windowHeight="16215" tabRatio="783" xr2:uid="{00000000-000D-0000-FFFF-FFFF00000000}"/>
  </bookViews>
  <sheets>
    <sheet name="รายการชั้นเรียน" sheetId="1" r:id="rId1"/>
    <sheet name="วันครบกำหนด" sheetId="2" r:id="rId2"/>
    <sheet name="กำหนดการรายสัปดาห์" sheetId="7" r:id="rId3"/>
    <sheet name="ปฏิทินภาคการศึกษา" sheetId="3" r:id="rId4"/>
  </sheets>
  <definedNames>
    <definedName name="ClassList">ClassListTable[ID หลักสูตร]</definedName>
    <definedName name="DaysOfWeek">ClassListTable[วัน]</definedName>
    <definedName name="_xlnm.Print_Area" localSheetId="2">กำหนดการรายสัปดาห์!$A$1:$E$9</definedName>
    <definedName name="_xlnm.Print_Area" localSheetId="3">ปฏิทินภาคการศึกษา!$A$1:$R$17</definedName>
    <definedName name="_xlnm.Print_Area" localSheetId="0">รายการชั้นเรียน!$A$1:$K$9</definedName>
    <definedName name="_xlnm.Print_Area" localSheetId="1">วันครบกำหนด!$A$1:$H$9</definedName>
    <definedName name="_xlnm.Print_Titles" localSheetId="2">กำหนดการรายสัปดาห์!$2:$2</definedName>
    <definedName name="_xlnm.Print_Titles" localSheetId="0">รายการชั้นเรียน!$2:$2</definedName>
    <definedName name="_xlnm.Print_Titles" localSheetId="1">วันครบกำหนด!$2:$2</definedName>
    <definedName name="Schedule_Print_Area">OFFSET(กำหนดการรายสัปดาห์!$B$2:$D488,,,COUNTA(กำหนดการรายสัปดาห์!$D:$D))</definedName>
    <definedName name="ScheduleEnd">ปฏิทินภาคการศึกษา!$R$8</definedName>
    <definedName name="ScheduleSemester">ปฏิทินภาคการศึกษา!$R$2</definedName>
    <definedName name="ScheduleStart">ปฏิทินภาคการศึกษา!$R$6</definedName>
    <definedName name="ScheduleYear">ปฏิทินภาคการศึกษา!$R$4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2" i="3" l="1"/>
  <c r="D3" i="2"/>
  <c r="D4" i="2"/>
  <c r="D5" i="2"/>
  <c r="D6" i="2"/>
  <c r="D7" i="2"/>
  <c r="D8" i="2"/>
  <c r="D9" i="2"/>
  <c r="F3" i="1"/>
  <c r="F4" i="1"/>
  <c r="F5" i="1"/>
  <c r="F6" i="1"/>
  <c r="F7" i="1"/>
  <c r="F8" i="1"/>
  <c r="F9" i="1"/>
  <c r="R4" i="3"/>
  <c r="J10" i="3" s="1"/>
  <c r="J2" i="3" l="1"/>
  <c r="B10" i="3"/>
  <c r="M10" i="3"/>
  <c r="M2" i="3"/>
  <c r="E10" i="3"/>
  <c r="L10" i="3"/>
  <c r="D10" i="3"/>
  <c r="L2" i="3"/>
  <c r="D2" i="3"/>
  <c r="R8" i="3"/>
  <c r="G6" i="2"/>
  <c r="G5" i="2"/>
  <c r="G8" i="2"/>
  <c r="G7" i="2"/>
  <c r="J12" i="3" l="1"/>
  <c r="B12" i="3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K12" i="3" l="1"/>
  <c r="L12" i="3" s="1"/>
  <c r="M12" i="3" s="1"/>
  <c r="N12" i="3" s="1"/>
  <c r="O12" i="3" s="1"/>
  <c r="P12" i="3" s="1"/>
  <c r="C12" i="3"/>
  <c r="D12" i="3" s="1"/>
  <c r="E12" i="3" s="1"/>
  <c r="F12" i="3" s="1"/>
  <c r="G3" i="2"/>
  <c r="G12" i="3" l="1"/>
  <c r="H12" i="3" s="1"/>
  <c r="C4" i="2" l="1"/>
  <c r="C6" i="2"/>
  <c r="C7" i="2"/>
  <c r="C9" i="2"/>
  <c r="C3" i="2"/>
  <c r="C8" i="2"/>
  <c r="C5" i="2"/>
  <c r="B2" i="3" l="1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C14" i="3" l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K16" i="3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<sst xmlns="http://schemas.openxmlformats.org/spreadsheetml/2006/main" count="121" uniqueCount="46">
  <si>
    <t>รายการชั้นเรียน</t>
  </si>
  <si>
    <t>ID หลักสูตร</t>
  </si>
  <si>
    <t>CS 120</t>
  </si>
  <si>
    <t>WR 121</t>
  </si>
  <si>
    <t>SP 111</t>
  </si>
  <si>
    <t>PSY 101</t>
  </si>
  <si>
    <t>ชื่อ</t>
  </si>
  <si>
    <t>เบื้องต้นสำหรับแอปพลิเคชันของคอมพิวเตอร์</t>
  </si>
  <si>
    <t>องค์ประกอบการเขียน</t>
  </si>
  <si>
    <t>การพูดในที่สาธารณะ</t>
  </si>
  <si>
    <t>จิตวิทยาพื้นฐาน</t>
  </si>
  <si>
    <t>ผู้สอน</t>
  </si>
  <si>
    <t>ผู้สอน 1</t>
  </si>
  <si>
    <t>ผู้สอน 2</t>
  </si>
  <si>
    <t>ผู้สอน 3</t>
  </si>
  <si>
    <t>ผู้สอน 4</t>
  </si>
  <si>
    <t>วัน</t>
  </si>
  <si>
    <t>วันจันทร์</t>
  </si>
  <si>
    <t>วันพุธ</t>
  </si>
  <si>
    <t>วันอังคาร</t>
  </si>
  <si>
    <t>วันพฤหัสบดี</t>
  </si>
  <si>
    <t>วันศุกร์</t>
  </si>
  <si>
    <t>ปี</t>
  </si>
  <si>
    <t>ภาคการศึกษา</t>
  </si>
  <si>
    <t>ฤดูใบไม้ผลิ</t>
  </si>
  <si>
    <t>เวลาเริ่มต้น</t>
  </si>
  <si>
    <t>เวลาสิ้นสุด</t>
  </si>
  <si>
    <t>ระยะเวลา</t>
  </si>
  <si>
    <t>วันครบกำหนด</t>
  </si>
  <si>
    <t>คำอธิบายรายการ</t>
  </si>
  <si>
    <t>การสอบย่อย 1</t>
  </si>
  <si>
    <t>งานที่มอบหมาย 2</t>
  </si>
  <si>
    <t>งานที่มอบหมาย 3</t>
  </si>
  <si>
    <t>งานนำเสนอ 1</t>
  </si>
  <si>
    <t>รายงาน</t>
  </si>
  <si>
    <t>กำหนดการรายสัปดาห์</t>
  </si>
  <si>
    <t>ปฏิทินภาคการศึกษา</t>
  </si>
  <si>
    <t>จ.</t>
  </si>
  <si>
    <t>อ.</t>
  </si>
  <si>
    <t>พ.</t>
  </si>
  <si>
    <t>พฤ.</t>
  </si>
  <si>
    <t>ศ.</t>
  </si>
  <si>
    <t>ส.</t>
  </si>
  <si>
    <t>อา.</t>
  </si>
  <si>
    <t>วันที่เริ่มต้น</t>
  </si>
  <si>
    <t>วันที่สิ้นสุด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</si>
</sst>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[$-409]h:mm\ AM/PM;@"/>
    <numFmt numFmtId="192" formatCode="[$-F400]h:mm:ss\ AM/PM"/>
    <numFmt numFmtId="193" formatCode="[$-1070000]d/mm/yyyy;@"/>
  </numFmts>
  <fonts count="18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2"/>
      <color theme="3"/>
      <name val="Leelawadee"/>
      <family val="2"/>
    </font>
    <font>
      <b/>
      <sz val="11"/>
      <color theme="4"/>
      <name val="Leelawadee"/>
      <family val="2"/>
    </font>
    <font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8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 wrapText="1"/>
    </xf>
    <xf numFmtId="0" fontId="15" fillId="0" borderId="0" applyNumberFormat="0" applyFill="0" applyBorder="0" applyProtection="0"/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  <xf numFmtId="190" fontId="1" fillId="0" borderId="0" applyFill="0" applyBorder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9" fontId="1" fillId="0" borderId="0" applyFill="0" applyBorder="0" applyAlignment="0" applyProtection="0"/>
    <xf numFmtId="0" fontId="1" fillId="4" borderId="13" applyNumberFormat="0" applyAlignment="0" applyProtection="0"/>
    <xf numFmtId="14" fontId="1" fillId="0" borderId="0" applyFill="0" applyBorder="0">
      <alignment horizontal="left" vertical="center"/>
    </xf>
    <xf numFmtId="191" fontId="1" fillId="0" borderId="0" applyFont="0" applyFill="0" applyBorder="0">
      <alignment horizontal="right" vertical="center" wrapText="1" indent="1"/>
    </xf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19" applyNumberFormat="0" applyAlignment="0" applyProtection="0"/>
    <xf numFmtId="0" fontId="14" fillId="9" borderId="20" applyNumberFormat="0" applyAlignment="0" applyProtection="0"/>
    <xf numFmtId="0" fontId="4" fillId="9" borderId="19" applyNumberFormat="0" applyAlignment="0" applyProtection="0"/>
    <xf numFmtId="0" fontId="12" fillId="0" borderId="21" applyNumberFormat="0" applyFill="0" applyAlignment="0" applyProtection="0"/>
    <xf numFmtId="0" fontId="5" fillId="10" borderId="22" applyNumberFormat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2" fillId="0" borderId="0" xfId="0" applyFont="1">
      <alignment vertical="center" wrapText="1"/>
    </xf>
    <xf numFmtId="0" fontId="2" fillId="0" borderId="0" xfId="0" applyFont="1" applyAlignment="1">
      <alignment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0" fontId="5" fillId="2" borderId="0" xfId="2" applyFont="1" applyBorder="1" applyAlignment="1">
      <alignment vertical="center"/>
    </xf>
    <xf numFmtId="0" fontId="5" fillId="2" borderId="0" xfId="2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>
      <alignment vertical="center" wrapText="1"/>
    </xf>
    <xf numFmtId="0" fontId="0" fillId="0" borderId="0" xfId="0" applyFont="1" applyBorder="1">
      <alignment vertical="center" wrapText="1"/>
    </xf>
    <xf numFmtId="0" fontId="5" fillId="2" borderId="1" xfId="2" applyFont="1" applyBorder="1" applyAlignment="1">
      <alignment horizontal="center" vertical="center"/>
    </xf>
    <xf numFmtId="0" fontId="5" fillId="2" borderId="2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9" fillId="0" borderId="14" xfId="4" applyFont="1" applyAlignment="1">
      <alignment vertical="center"/>
    </xf>
    <xf numFmtId="0" fontId="10" fillId="0" borderId="0" xfId="5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7" xfId="0" applyFont="1" applyBorder="1">
      <alignment vertical="center" wrapText="1"/>
    </xf>
    <xf numFmtId="192" fontId="0" fillId="0" borderId="0" xfId="0" applyNumberFormat="1" applyFont="1" applyBorder="1" applyAlignment="1">
      <alignment horizontal="left" vertical="center"/>
    </xf>
    <xf numFmtId="192" fontId="0" fillId="0" borderId="0" xfId="0" applyNumberFormat="1" applyFont="1" applyAlignment="1">
      <alignment horizontal="left" vertical="center"/>
    </xf>
    <xf numFmtId="193" fontId="0" fillId="0" borderId="0" xfId="12" applyNumberFormat="1" applyFont="1" applyBorder="1">
      <alignment horizontal="left" vertical="center"/>
    </xf>
    <xf numFmtId="193" fontId="10" fillId="0" borderId="0" xfId="5" applyNumberFormat="1" applyFont="1" applyBorder="1" applyAlignment="1">
      <alignment horizontal="left" vertical="center"/>
    </xf>
    <xf numFmtId="0" fontId="0" fillId="0" borderId="0" xfId="0" pivotButton="1">
      <alignment vertical="center" wrapText="1"/>
    </xf>
    <xf numFmtId="192" fontId="0" fillId="0" borderId="0" xfId="0" applyNumberFormat="1">
      <alignment vertical="center" wrapText="1"/>
    </xf>
    <xf numFmtId="0" fontId="15" fillId="0" borderId="0" xfId="1" applyFont="1"/>
    <xf numFmtId="0" fontId="0" fillId="0" borderId="0" xfId="0" applyFont="1">
      <alignment vertical="center" wrapText="1"/>
    </xf>
    <xf numFmtId="0" fontId="15" fillId="0" borderId="0" xfId="1" applyFont="1" applyAlignment="1">
      <alignment horizontal="left"/>
    </xf>
    <xf numFmtId="0" fontId="8" fillId="0" borderId="16" xfId="3" applyFont="1" applyBorder="1" applyAlignment="1">
      <alignment vertical="center"/>
    </xf>
    <xf numFmtId="0" fontId="8" fillId="0" borderId="15" xfId="3" applyFont="1" applyBorder="1" applyAlignment="1">
      <alignment vertical="center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3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10" builtinId="5" customBuiltin="1"/>
    <cellStyle name="ผลรวม" xfId="24" builtinId="25" customBuiltin="1"/>
    <cellStyle name="แย่" xfId="15" builtinId="27" customBuiltin="1"/>
    <cellStyle name="วันที่" xfId="12" xr:uid="{00000000-0005-0000-0000-000004000000}"/>
    <cellStyle name="เวลา" xfId="13" xr:uid="{00000000-0005-0000-0000-00000C000000}"/>
    <cellStyle name="สกุลเงิน" xfId="8" builtinId="4" customBuiltin="1"/>
    <cellStyle name="สกุลเงิน [0]" xfId="9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8" builtinId="21" customBuiltin="1"/>
    <cellStyle name="หมายเหตุ" xfId="1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50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3" formatCode="[$-1070000]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F400]h:mm:ss\ AM/PM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F400]h:mm:ss\ AM/PM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F400]h:mm:ss\ AM/PM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สไตล์ตาราง อ่อน2 2" table="0" count="5" xr9:uid="{00000000-0011-0000-FFFF-FFFF00000000}">
      <tableStyleElement type="wholeTable" dxfId="49"/>
      <tableStyleElement type="headerRow" dxfId="48"/>
      <tableStyleElement type="totalRow" dxfId="47"/>
      <tableStyleElement type="firstRowSubheading" dxfId="46"/>
      <tableStyleElement type="thirdRowSubheading" dxfId="45"/>
    </tableStyle>
    <tableStyle name="ดูทั้งภาคการศึกษาได้อย่างรวดเร็ว" pivot="0" count="3" xr9:uid="{00000000-0011-0000-FFFF-FFFF01000000}">
      <tableStyleElement type="wholeTable" dxfId="44"/>
      <tableStyleElement type="headerRow" dxfId="43"/>
      <tableStyleElement type="firstRowStripe" dxfId="42"/>
    </tableStyle>
    <tableStyle name="ดูทั้งภาคการศึกษาได้อย่างรวดเร็ว PivotTable 2" table="0" count="2" xr9:uid="{00000000-0011-0000-FFFF-FFFF02000000}">
      <tableStyleElement type="wholeTable" dxfId="41"/>
      <tableStyleElement type="headerRow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สี่เหลี่ยมผืนผ้า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เคล็ดลับรายการชั้นเรียน: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ใส่ชั้นเรียนแต่ละรายการของคุณในตารางนี้ ระยะเวลาของชั้นเรียนจะถูกอัปเดตโดยอัตโนมัติ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สี่เหลี่ยมผืนผ้า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เคล็ดลับการใส่ข้อมูลในงาน: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เลือก ID หลักสูตร</a:t>
          </a:r>
          <a:r>
            <a:rPr lang="th-th" sz="1100" b="0" i="1" baseline="0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</a:t>
          </a:r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ชื่อหลักสูตรจะแสดงขึ้นมาโดยอัตโนมัติ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หลังจากที่คุณอัปเดตแผ่นรายการชั้นเรียน ให้รีเฟรชกำหนดการรายสัปดาห์เพื่อดูการเปลี่ยนแปลงเหล่านั้น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สี่เหลี่ยมผืนผ้า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เคล็ดลับกำหนดการรายสัปดาห์: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เมื่อต้องการอัปเดตกำหนดการรายสัปดาห์ของคุณ ให้รีเฟรชกำหนดการ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สี่เหลี่ยมผืนผ้า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เคล็ดลับปฏิทินภาคการศึกษา:</a:t>
          </a:r>
          <a:endParaRPr lang="en-US" sz="1100" b="1" i="1">
            <a:ln>
              <a:noFill/>
            </a:ln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ใส่ปี วันที่เริ่มต้น และวันที่สิ้นสุดเพื่อดูตารางเวลาระยะสี่เดือน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="0" i="1">
              <a:ln>
                <a:noFill/>
              </a:ln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วันที่ที่มีวันครบกำหนดจะแสดงเป็นสีแดง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734860879631" createdVersion="5" refreshedVersion="6" minRefreshableVersion="3" recordCount="7" xr:uid="{00000000-000A-0000-FFFF-FFFF00000000}">
  <cacheSource type="worksheet">
    <worksheetSource name="ClassListTable"/>
  </cacheSource>
  <cacheFields count="9">
    <cacheField name="ID หลักสูตร" numFmtId="0">
      <sharedItems/>
    </cacheField>
    <cacheField name="ชื่อ" numFmtId="0">
      <sharedItems count="4">
        <s v="เบื้องต้นสำหรับแอปพลิเคชันของคอมพิวเตอร์"/>
        <s v="องค์ประกอบการเขียน"/>
        <s v="การพูดในที่สาธารณะ"/>
        <s v="จิตวิทยาพื้นฐาน"/>
      </sharedItems>
    </cacheField>
    <cacheField name="ผู้สอน" numFmtId="0">
      <sharedItems/>
    </cacheField>
    <cacheField name="วัน" numFmtId="0">
      <sharedItems count="5">
        <s v="วันจันทร์"/>
        <s v="วันพุธ"/>
        <s v="วันอังคาร"/>
        <s v="วันพฤหัสบดี"/>
        <s v="วันศุกร์"/>
      </sharedItems>
    </cacheField>
    <cacheField name="ปี" numFmtId="0">
      <sharedItems containsSemiMixedTypes="0" containsString="0" containsNumber="1" containsInteger="1" minValue="2562" maxValue="2562"/>
    </cacheField>
    <cacheField name="ภาคการศึกษา" numFmtId="0">
      <sharedItems/>
    </cacheField>
    <cacheField name="เวลาเริ่มต้น" numFmtId="192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เวลาสิ้นสุด" numFmtId="192">
      <sharedItems containsSemiMixedTypes="0" containsNonDate="0" containsDate="1" containsString="0" minDate="1899-12-30T11:00:00" maxDate="1899-12-30T15:30:00"/>
    </cacheField>
    <cacheField name="ระยะเวลา" numFmtId="192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ผู้สอน 1"/>
    <x v="0"/>
    <n v="2562"/>
    <s v="ฤดูใบไม้ผลิ"/>
    <x v="0"/>
    <d v="1899-12-30T15:30:00"/>
    <d v="1899-12-30T01:30:00"/>
  </r>
  <r>
    <s v="CS 120"/>
    <x v="0"/>
    <s v="ผู้สอน 1"/>
    <x v="1"/>
    <n v="2562"/>
    <s v="ฤดูใบไม้ผลิ"/>
    <x v="0"/>
    <d v="1899-12-30T15:30:00"/>
    <d v="1899-12-30T01:30:00"/>
  </r>
  <r>
    <s v="WR 121"/>
    <x v="1"/>
    <s v="ผู้สอน 2"/>
    <x v="2"/>
    <n v="2562"/>
    <s v="ฤดูใบไม้ผลิ"/>
    <x v="1"/>
    <d v="1899-12-30T11:30:00"/>
    <d v="1899-12-30T01:30:00"/>
  </r>
  <r>
    <s v="WR 121"/>
    <x v="1"/>
    <s v="ผู้สอน 2"/>
    <x v="3"/>
    <n v="2562"/>
    <s v="ฤดูใบไม้ผลิ"/>
    <x v="1"/>
    <d v="1899-12-30T11:30:00"/>
    <d v="1899-12-30T01:30:00"/>
  </r>
  <r>
    <s v="SP 111"/>
    <x v="2"/>
    <s v="ผู้สอน 3"/>
    <x v="0"/>
    <n v="2562"/>
    <s v="ฤดูใบไม้ผลิ"/>
    <x v="2"/>
    <d v="1899-12-30T12:00:00"/>
    <d v="1899-12-30T01:00:00"/>
  </r>
  <r>
    <s v="SP 111"/>
    <x v="2"/>
    <s v="ผู้สอน 3"/>
    <x v="1"/>
    <n v="2562"/>
    <s v="ฤดูใบไม้ผลิ"/>
    <x v="2"/>
    <d v="1899-12-30T12:00:00"/>
    <d v="1899-12-30T01:00:00"/>
  </r>
  <r>
    <s v="PSY 101"/>
    <x v="3"/>
    <s v="ผู้สอน 4"/>
    <x v="4"/>
    <n v="2562"/>
    <s v="ฤดูใบไม้ผลิ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รายงานกำหนดการรายสัปดาห์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3"/>
        <item x="1"/>
        <item x="4"/>
        <item x="2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92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92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92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/>
    </i>
    <i r="1">
      <x v="2"/>
      <x v="2"/>
    </i>
    <i>
      <x v="1"/>
      <x/>
      <x v="3"/>
    </i>
    <i>
      <x v="2"/>
      <x v="1"/>
      <x/>
    </i>
    <i r="1">
      <x v="2"/>
      <x v="2"/>
    </i>
    <i>
      <x v="3"/>
      <x/>
      <x v="1"/>
    </i>
    <i>
      <x v="4"/>
      <x/>
      <x v="3"/>
    </i>
  </rowItems>
  <colItems count="1">
    <i/>
  </colItems>
  <pivotTableStyleInfo name="ดูทั้งภาคการศึกษาได้อย่างรวดเร็ว PivotTable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รายการของชั้นเรียนและเวลาเริ่มต้นสำหรับแต่ละวันของสัปดาห์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headerRowDxfId="39" dataDxfId="38" totalsRowDxfId="37">
  <tableColumns count="9">
    <tableColumn id="1" xr3:uid="{00000000-0010-0000-0000-000001000000}" name="ID หลักสูตร" totalsRowLabel="ผลรวม" dataDxfId="36" totalsRowDxfId="35"/>
    <tableColumn id="2" xr3:uid="{00000000-0010-0000-0000-000002000000}" name="ชื่อ" dataDxfId="34" totalsRowDxfId="33"/>
    <tableColumn id="3" xr3:uid="{00000000-0010-0000-0000-000003000000}" name="ผู้สอน" dataDxfId="32" totalsRowDxfId="31"/>
    <tableColumn id="4" xr3:uid="{00000000-0010-0000-0000-000004000000}" name="วัน" dataDxfId="30" totalsRowDxfId="29"/>
    <tableColumn id="5" xr3:uid="{00000000-0010-0000-0000-000005000000}" name="ปี" dataDxfId="28" totalsRowDxfId="27">
      <calculatedColumnFormula>YEAR(TODAY())+543</calculatedColumnFormula>
    </tableColumn>
    <tableColumn id="6" xr3:uid="{00000000-0010-0000-0000-000006000000}" name="ภาคการศึกษา" dataDxfId="26" totalsRowDxfId="25"/>
    <tableColumn id="7" xr3:uid="{00000000-0010-0000-0000-000007000000}" name="เวลาเริ่มต้น" dataDxfId="24" totalsRowDxfId="23"/>
    <tableColumn id="8" xr3:uid="{00000000-0010-0000-0000-000008000000}" name="เวลาสิ้นสุด" dataDxfId="22" totalsRowDxfId="21"/>
    <tableColumn id="9" xr3:uid="{00000000-0010-0000-0000-000009000000}" name="ระยะเวลา" totalsRowFunction="count" dataDxfId="20" totalsRowDxfId="19">
      <calculatedColumnFormula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calculatedColumnFormula>
    </tableColumn>
  </tableColumns>
  <tableStyleInfo name="ดูทั้งภาคการศึกษาได้อย่างรวดเร็ว" showFirstColumn="0" showLastColumn="0" showRowStripes="1" showColumnStripes="0"/>
  <extLst>
    <ext xmlns:x14="http://schemas.microsoft.com/office/spreadsheetml/2009/9/main" uri="{504A1905-F514-4f6f-8877-14C23A59335A}">
      <x14:table altTextSummary="ใส่ ID หลักสูตร ชื่อหลักสูตร ชื่อผู้สอน วัน ปี เวลาเริ่มต้น และเวลาสิ้นสุด เลือกชื่อภาคการศึกษาในตารางนี้ ค่าระยะเวลาจะถูกคำนวณโดยอัตโนมัติ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ork" displayName="Work" ref="B2:G9" headerRowDxfId="18" dataDxfId="17" totalsRowDxfId="16">
  <autoFilter ref="B2:G9" xr:uid="{00000000-0009-0000-0100-000002000000}"/>
  <tableColumns count="6">
    <tableColumn id="1" xr3:uid="{00000000-0010-0000-0100-000001000000}" name="ID หลักสูตร" totalsRowLabel="ผลรวม" dataDxfId="15" totalsRowDxfId="14"/>
    <tableColumn id="6" xr3:uid="{00000000-0010-0000-0100-000006000000}" name="ชื่อ" dataDxfId="13" totalsRowDxfId="12">
      <calculatedColumnFormula>IFERROR(VLOOKUP(Work[[#This Row],[ID หลักสูตร]],ClassListTable[],2,0),"")</calculatedColumnFormula>
    </tableColumn>
    <tableColumn id="2" xr3:uid="{00000000-0010-0000-0100-000002000000}" name="ปี" dataDxfId="11" totalsRowDxfId="10">
      <calculatedColumnFormula>YEAR(TODAY())+543</calculatedColumnFormula>
    </tableColumn>
    <tableColumn id="3" xr3:uid="{00000000-0010-0000-0100-000003000000}" name="ภาคการศึกษา" dataDxfId="9" totalsRowDxfId="8"/>
    <tableColumn id="4" xr3:uid="{00000000-0010-0000-0100-000004000000}" name="คำอธิบายรายการ" dataDxfId="7" totalsRowDxfId="6"/>
    <tableColumn id="5" xr3:uid="{00000000-0010-0000-0100-000005000000}" name="วันครบกำหนด" totalsRowFunction="count" dataDxfId="5" totalsRowDxfId="4" dataCellStyle="วันที่"/>
  </tableColumns>
  <tableStyleInfo name="ดูทั้งภาคการศึกษาได้อย่างรวดเร็ว" showFirstColumn="0" showLastColumn="0" showRowStripes="1" showColumnStripes="0"/>
  <extLst>
    <ext xmlns:x14="http://schemas.microsoft.com/office/spreadsheetml/2009/9/main" uri="{504A1905-F514-4f6f-8877-14C23A59335A}">
      <x14:table altTextSummary="เลือก ID หลักสูตรและชื่อภาคการศึกษา จากนั้นใส่ปี คำอธิบายรายการ และวันครบกำหนดในตารางนี้ ชื่อจะถูกอัปเดต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25"/>
  <cols>
    <col min="1" max="1" width="3.125" style="1" customWidth="1"/>
    <col min="2" max="2" width="13.25" style="1" customWidth="1"/>
    <col min="3" max="3" width="35.375" style="1" customWidth="1"/>
    <col min="4" max="4" width="19.5" style="1" customWidth="1"/>
    <col min="5" max="5" width="13.625" style="1" customWidth="1"/>
    <col min="6" max="6" width="9.875" style="1" customWidth="1"/>
    <col min="7" max="7" width="14.5" style="1" customWidth="1"/>
    <col min="8" max="9" width="14.75" style="1" customWidth="1"/>
    <col min="10" max="10" width="11.625" style="1" customWidth="1"/>
    <col min="11" max="11" width="3.5" style="1" customWidth="1"/>
    <col min="12" max="12" width="31.625" style="1" customWidth="1"/>
    <col min="13" max="16384" width="9" style="1"/>
  </cols>
  <sheetData>
    <row r="1" spans="2:12" ht="50.25" customHeight="1" x14ac:dyDescent="0.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2" ht="30" customHeight="1" x14ac:dyDescent="0.25">
      <c r="B2" s="15" t="s">
        <v>1</v>
      </c>
      <c r="C2" s="15" t="s">
        <v>6</v>
      </c>
      <c r="D2" s="15" t="s">
        <v>11</v>
      </c>
      <c r="E2" s="15" t="s">
        <v>16</v>
      </c>
      <c r="F2" s="15" t="s">
        <v>22</v>
      </c>
      <c r="G2" s="15" t="s">
        <v>23</v>
      </c>
      <c r="H2" s="16" t="s">
        <v>25</v>
      </c>
      <c r="I2" s="16" t="s">
        <v>26</v>
      </c>
      <c r="J2" s="15" t="s">
        <v>27</v>
      </c>
    </row>
    <row r="3" spans="2:12" ht="30" customHeight="1" x14ac:dyDescent="0.25">
      <c r="B3" s="17" t="s">
        <v>2</v>
      </c>
      <c r="C3" s="17" t="s">
        <v>7</v>
      </c>
      <c r="D3" s="17" t="s">
        <v>12</v>
      </c>
      <c r="E3" s="17" t="s">
        <v>17</v>
      </c>
      <c r="F3" s="17">
        <f t="shared" ref="F3:F9" ca="1" si="0">YEAR(TODAY())+543</f>
        <v>2562</v>
      </c>
      <c r="G3" s="17" t="s">
        <v>24</v>
      </c>
      <c r="H3" s="29">
        <v>0.58333333333333337</v>
      </c>
      <c r="I3" s="29">
        <v>0.64583333333333337</v>
      </c>
      <c r="J3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6.25E-2</v>
      </c>
      <c r="L3" s="35"/>
    </row>
    <row r="4" spans="2:12" ht="30" customHeight="1" x14ac:dyDescent="0.25">
      <c r="B4" s="17" t="s">
        <v>2</v>
      </c>
      <c r="C4" s="17" t="s">
        <v>7</v>
      </c>
      <c r="D4" s="17" t="s">
        <v>12</v>
      </c>
      <c r="E4" s="17" t="s">
        <v>18</v>
      </c>
      <c r="F4" s="17">
        <f t="shared" ca="1" si="0"/>
        <v>2562</v>
      </c>
      <c r="G4" s="17" t="s">
        <v>24</v>
      </c>
      <c r="H4" s="29">
        <v>0.58333333333333337</v>
      </c>
      <c r="I4" s="29">
        <v>0.64583333333333337</v>
      </c>
      <c r="J4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6.25E-2</v>
      </c>
      <c r="L4" s="35"/>
    </row>
    <row r="5" spans="2:12" ht="30" customHeight="1" x14ac:dyDescent="0.25">
      <c r="B5" s="17" t="s">
        <v>3</v>
      </c>
      <c r="C5" s="17" t="s">
        <v>8</v>
      </c>
      <c r="D5" s="17" t="s">
        <v>13</v>
      </c>
      <c r="E5" s="17" t="s">
        <v>19</v>
      </c>
      <c r="F5" s="17">
        <f t="shared" ca="1" si="0"/>
        <v>2562</v>
      </c>
      <c r="G5" s="17" t="s">
        <v>24</v>
      </c>
      <c r="H5" s="29">
        <v>0.41666666666666669</v>
      </c>
      <c r="I5" s="29">
        <v>0.47916666666666669</v>
      </c>
      <c r="J5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6.25E-2</v>
      </c>
      <c r="L5" s="35"/>
    </row>
    <row r="6" spans="2:12" ht="30" customHeight="1" x14ac:dyDescent="0.25">
      <c r="B6" s="17" t="s">
        <v>3</v>
      </c>
      <c r="C6" s="17" t="s">
        <v>8</v>
      </c>
      <c r="D6" s="17" t="s">
        <v>13</v>
      </c>
      <c r="E6" s="17" t="s">
        <v>20</v>
      </c>
      <c r="F6" s="17">
        <f t="shared" ca="1" si="0"/>
        <v>2562</v>
      </c>
      <c r="G6" s="17" t="s">
        <v>24</v>
      </c>
      <c r="H6" s="29">
        <v>0.41666666666666669</v>
      </c>
      <c r="I6" s="29">
        <v>0.47916666666666669</v>
      </c>
      <c r="J6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6.25E-2</v>
      </c>
      <c r="L6" s="35"/>
    </row>
    <row r="7" spans="2:12" ht="30" customHeight="1" x14ac:dyDescent="0.25">
      <c r="B7" s="17" t="s">
        <v>4</v>
      </c>
      <c r="C7" s="17" t="s">
        <v>9</v>
      </c>
      <c r="D7" s="17" t="s">
        <v>14</v>
      </c>
      <c r="E7" s="17" t="s">
        <v>17</v>
      </c>
      <c r="F7" s="17">
        <f t="shared" ca="1" si="0"/>
        <v>2562</v>
      </c>
      <c r="G7" s="17" t="s">
        <v>24</v>
      </c>
      <c r="H7" s="29">
        <v>0.45833333333333331</v>
      </c>
      <c r="I7" s="29">
        <v>0.5</v>
      </c>
      <c r="J7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4.1666666666666685E-2</v>
      </c>
      <c r="L7" s="35"/>
    </row>
    <row r="8" spans="2:12" ht="30" customHeight="1" x14ac:dyDescent="0.25">
      <c r="B8" s="17" t="s">
        <v>4</v>
      </c>
      <c r="C8" s="17" t="s">
        <v>9</v>
      </c>
      <c r="D8" s="17" t="s">
        <v>14</v>
      </c>
      <c r="E8" s="17" t="s">
        <v>18</v>
      </c>
      <c r="F8" s="17">
        <f t="shared" ca="1" si="0"/>
        <v>2562</v>
      </c>
      <c r="G8" s="17" t="s">
        <v>24</v>
      </c>
      <c r="H8" s="29">
        <v>0.45833333333333331</v>
      </c>
      <c r="I8" s="29">
        <v>0.5</v>
      </c>
      <c r="J8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4.1666666666666685E-2</v>
      </c>
      <c r="L8" s="35"/>
    </row>
    <row r="9" spans="2:12" ht="30" customHeight="1" x14ac:dyDescent="0.25">
      <c r="B9" s="17" t="s">
        <v>5</v>
      </c>
      <c r="C9" s="17" t="s">
        <v>10</v>
      </c>
      <c r="D9" s="17" t="s">
        <v>15</v>
      </c>
      <c r="E9" s="17" t="s">
        <v>21</v>
      </c>
      <c r="F9" s="17">
        <f t="shared" ca="1" si="0"/>
        <v>2562</v>
      </c>
      <c r="G9" s="17" t="s">
        <v>24</v>
      </c>
      <c r="H9" s="29">
        <v>0.41666666666666669</v>
      </c>
      <c r="I9" s="29">
        <v>0.45833333333333331</v>
      </c>
      <c r="J9" s="28">
        <f>IF(AND(ISNUMBER(ClassListTable[[#This Row],[เวลาสิ้นสุด]]),ISNUMBER(ClassListTable[[#This Row],[เวลาเริ่มต้น]])),ClassListTable[[#This Row],[เวลาสิ้นสุด]]-ClassListTable[[#This Row],[เวลาเริ่มต้น]],"")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สร้างรายการชั้นเรียนในเวิร์กชีตนี้ ใส่รายละเอียดในตารางรายการชั้นเรียน ใส่วันครบกำหนด กำหนดการรายสัปดาห์ และปฏิทินภาคการศึกษาในเวิร์กชีตอื่น เคล็ดลับอยู่ในเซลล์ L3" sqref="A1" xr:uid="{00000000-0002-0000-0000-000000000000}"/>
    <dataValidation allowBlank="1" showInputMessage="1" showErrorMessage="1" prompt="ชื่อของเวิร์กชีตนี้อยู่ในเซลล์นี้" sqref="B1:J1" xr:uid="{00000000-0002-0000-0000-000001000000}"/>
    <dataValidation allowBlank="1" showInputMessage="1" showErrorMessage="1" prompt="ใส่ ID หลักสูตรในคอลัมน์นี้ภายใต้ส่วนหัวนี้" sqref="B2" xr:uid="{00000000-0002-0000-0000-000002000000}"/>
    <dataValidation allowBlank="1" showInputMessage="1" showErrorMessage="1" prompt="ใส่ชื่อหลักสูตรในคอลัมน์นี้ภายใต้ส่วนหัวนี้" sqref="C2" xr:uid="{00000000-0002-0000-0000-000003000000}"/>
    <dataValidation allowBlank="1" showInputMessage="1" showErrorMessage="1" prompt="ใส่ชื่อผู้สอนในคอลัมน์นี้ภายใต้ส่วนหัวนี้" sqref="D2" xr:uid="{00000000-0002-0000-0000-000004000000}"/>
    <dataValidation allowBlank="1" showInputMessage="1" showErrorMessage="1" prompt="ใส่วันที่ในคอลัมน์นี้ภายใต้ส่วนหัวนี้" sqref="E2" xr:uid="{00000000-0002-0000-0000-000005000000}"/>
    <dataValidation allowBlank="1" showInputMessage="1" showErrorMessage="1" prompt="ใส่ปีในคอลัมน์นี้ภายใต้ส่วนหัวนี้" sqref="F2" xr:uid="{00000000-0002-0000-0000-000006000000}"/>
    <dataValidation allowBlank="1" showInputMessage="1" showErrorMessage="1" prompt="เลือกชื่อภาคการศึกษาในคอลัมน์นี้ภายใต้ส่วนหัวนี้ กด ALT+ลูกศรลงเพื่อดูตัวเลือก จากนั้น กดลูกศรลงและ ENTER เพื่อเลือก " sqref="G2" xr:uid="{00000000-0002-0000-0000-000007000000}"/>
    <dataValidation allowBlank="1" showInputMessage="1" showErrorMessage="1" prompt="ใส่เวลาเริ่มต้นในคอลัมน์นี้ภายใต้หัวข้อนี้" sqref="H2" xr:uid="{00000000-0002-0000-0000-000008000000}"/>
    <dataValidation allowBlank="1" showInputMessage="1" showErrorMessage="1" prompt="ใส่เวลาสิ้นสุดในคอลัมน์นี้ภายใต้ส่วนหัวนี้" sqref="I2" xr:uid="{00000000-0002-0000-0000-000009000000}"/>
    <dataValidation allowBlank="1" showInputMessage="1" showErrorMessage="1" prompt="ค่าระยะเวลาจะถูกคำนวณโดยอัตโนมัติในคอลัมน์นี้ภายใต้ส่วนหัวนี้" sqref="J2" xr:uid="{00000000-0002-0000-0000-00000A000000}"/>
    <dataValidation type="list" errorStyle="warning" allowBlank="1" showInputMessage="1" showErrorMessage="1" error="เลือกชื่อภาคการศึกษาจากรายการ เลือก ยกเลิก กด ALT+ลูกศรลงเพื่อดูตัวเลือก จากนั้น กดลูกศรลงและ ENTER เพื่อเลือก" sqref="G3:G9" xr:uid="{00000000-0002-0000-0000-00000B000000}">
      <formula1>"ฤดูใบไม้ร่วง,ฤดูหนาว,ฤดูใบไม้ผลิ,ฤดูร้อน"</formula1>
    </dataValidation>
    <dataValidation allowBlank="1" showInputMessage="1" showErrorMessage="1" prompt="เคล็ดลับรายการชั้นเรียน: _x000a__x000a_ ใส่ชั้นเรียนแต่ละรายการของคุณลงในตารางนี้ ค่าระยะเวลาสำหรับชั้นเรียนจะถูกอัปเดตโดยอัตโนมัติ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25"/>
  <cols>
    <col min="1" max="1" width="3.125" style="1" customWidth="1"/>
    <col min="2" max="2" width="14" style="18" customWidth="1"/>
    <col min="3" max="3" width="38.75" style="18" customWidth="1"/>
    <col min="4" max="4" width="8.75" style="18" customWidth="1"/>
    <col min="5" max="5" width="17.5" style="18" customWidth="1"/>
    <col min="6" max="6" width="28.75" style="18" customWidth="1"/>
    <col min="7" max="7" width="17.5" style="18" customWidth="1"/>
    <col min="8" max="8" width="3.5" style="1" customWidth="1"/>
    <col min="9" max="9" width="31.625" style="1" customWidth="1"/>
    <col min="10" max="16384" width="9" style="1"/>
  </cols>
  <sheetData>
    <row r="1" spans="2:9" ht="50.25" customHeight="1" x14ac:dyDescent="0.5">
      <c r="B1" s="34" t="s">
        <v>28</v>
      </c>
      <c r="C1" s="34"/>
      <c r="D1" s="34"/>
      <c r="E1" s="34"/>
      <c r="F1" s="34"/>
      <c r="G1" s="34"/>
    </row>
    <row r="2" spans="2:9" ht="30" customHeight="1" x14ac:dyDescent="0.25">
      <c r="B2" s="15" t="s">
        <v>1</v>
      </c>
      <c r="C2" s="15" t="s">
        <v>6</v>
      </c>
      <c r="D2" s="15" t="s">
        <v>22</v>
      </c>
      <c r="E2" s="15" t="s">
        <v>23</v>
      </c>
      <c r="F2" s="15" t="s">
        <v>29</v>
      </c>
      <c r="G2" s="15" t="s">
        <v>28</v>
      </c>
    </row>
    <row r="3" spans="2:9" ht="30" customHeight="1" x14ac:dyDescent="0.25">
      <c r="B3" s="17" t="s">
        <v>3</v>
      </c>
      <c r="C3" s="17" t="str">
        <f>IFERROR(VLOOKUP(Work[[#This Row],[ID หลักสูตร]],ClassListTable[],2,0),"")</f>
        <v>องค์ประกอบการเขียน</v>
      </c>
      <c r="D3" s="17">
        <f t="shared" ref="D3:D9" ca="1" si="0">YEAR(TODAY())+543</f>
        <v>2562</v>
      </c>
      <c r="E3" s="17" t="s">
        <v>24</v>
      </c>
      <c r="F3" s="17" t="s">
        <v>30</v>
      </c>
      <c r="G3" s="30">
        <f ca="1">DATE(YEAR(TODAY()),1,15)</f>
        <v>43480</v>
      </c>
      <c r="I3" s="35"/>
    </row>
    <row r="4" spans="2:9" ht="30" customHeight="1" x14ac:dyDescent="0.25">
      <c r="B4" s="17" t="s">
        <v>2</v>
      </c>
      <c r="C4" s="17" t="str">
        <f>IFERROR(VLOOKUP(Work[[#This Row],[ID หลักสูตร]],ClassListTable[],2,0),"")</f>
        <v>เบื้องต้นสำหรับแอปพลิเคชันของคอมพิวเตอร์</v>
      </c>
      <c r="D4" s="17">
        <f t="shared" ca="1" si="0"/>
        <v>2562</v>
      </c>
      <c r="E4" s="17" t="s">
        <v>24</v>
      </c>
      <c r="F4" s="17" t="s">
        <v>31</v>
      </c>
      <c r="G4" s="30">
        <f ca="1">DATE(YEAR(TODAY()),2,4)</f>
        <v>43500</v>
      </c>
      <c r="I4" s="35"/>
    </row>
    <row r="5" spans="2:9" ht="30" customHeight="1" x14ac:dyDescent="0.25">
      <c r="B5" s="17" t="s">
        <v>3</v>
      </c>
      <c r="C5" s="17" t="str">
        <f>IFERROR(VLOOKUP(Work[[#This Row],[ID หลักสูตร]],ClassListTable[],2,0),"")</f>
        <v>องค์ประกอบการเขียน</v>
      </c>
      <c r="D5" s="17">
        <f t="shared" ca="1" si="0"/>
        <v>2562</v>
      </c>
      <c r="E5" s="17" t="s">
        <v>24</v>
      </c>
      <c r="F5" s="17" t="s">
        <v>32</v>
      </c>
      <c r="G5" s="30">
        <f ca="1">DATE(YEAR(TODAY()),2,5)</f>
        <v>43501</v>
      </c>
      <c r="I5" s="35"/>
    </row>
    <row r="6" spans="2:9" ht="30" customHeight="1" x14ac:dyDescent="0.25">
      <c r="B6" s="17" t="s">
        <v>2</v>
      </c>
      <c r="C6" s="17" t="str">
        <f>IFERROR(VLOOKUP(Work[[#This Row],[ID หลักสูตร]],ClassListTable[],2,0),"")</f>
        <v>เบื้องต้นสำหรับแอปพลิเคชันของคอมพิวเตอร์</v>
      </c>
      <c r="D6" s="17">
        <f t="shared" ca="1" si="0"/>
        <v>2562</v>
      </c>
      <c r="E6" s="17" t="s">
        <v>24</v>
      </c>
      <c r="F6" s="17" t="s">
        <v>33</v>
      </c>
      <c r="G6" s="30">
        <f ca="1">DATE(YEAR(TODAY()),2,18)</f>
        <v>43514</v>
      </c>
      <c r="I6" s="35"/>
    </row>
    <row r="7" spans="2:9" ht="30" customHeight="1" x14ac:dyDescent="0.25">
      <c r="B7" s="17" t="s">
        <v>2</v>
      </c>
      <c r="C7" s="17" t="str">
        <f>IFERROR(VLOOKUP(Work[[#This Row],[ID หลักสูตร]],ClassListTable[],2,0),"")</f>
        <v>เบื้องต้นสำหรับแอปพลิเคชันของคอมพิวเตอร์</v>
      </c>
      <c r="D7" s="17">
        <f t="shared" ca="1" si="0"/>
        <v>2562</v>
      </c>
      <c r="E7" s="17" t="s">
        <v>24</v>
      </c>
      <c r="F7" s="17" t="s">
        <v>34</v>
      </c>
      <c r="G7" s="30">
        <f ca="1">DATE(YEAR(TODAY()),3,11)</f>
        <v>43535</v>
      </c>
      <c r="I7" s="35"/>
    </row>
    <row r="8" spans="2:9" ht="30" customHeight="1" x14ac:dyDescent="0.25">
      <c r="B8" s="17" t="s">
        <v>3</v>
      </c>
      <c r="C8" s="17" t="str">
        <f>IFERROR(VLOOKUP(Work[[#This Row],[ID หลักสูตร]],ClassListTable[],2,0),"")</f>
        <v>องค์ประกอบการเขียน</v>
      </c>
      <c r="D8" s="17">
        <f t="shared" ca="1" si="0"/>
        <v>2562</v>
      </c>
      <c r="E8" s="17" t="s">
        <v>24</v>
      </c>
      <c r="F8" s="17" t="s">
        <v>31</v>
      </c>
      <c r="G8" s="30">
        <f ca="1">DATE(YEAR(TODAY()),3,17)</f>
        <v>43541</v>
      </c>
      <c r="I8" s="35"/>
    </row>
    <row r="9" spans="2:9" ht="30" customHeight="1" x14ac:dyDescent="0.25">
      <c r="B9" s="17" t="s">
        <v>3</v>
      </c>
      <c r="C9" s="17" t="str">
        <f>IFERROR(VLOOKUP(Work[[#This Row],[ID หลักสูตร]],ClassListTable[],2,0),"")</f>
        <v>องค์ประกอบการเขียน</v>
      </c>
      <c r="D9" s="17">
        <f t="shared" ca="1" si="0"/>
        <v>2562</v>
      </c>
      <c r="E9" s="17" t="s">
        <v>24</v>
      </c>
      <c r="F9" s="17" t="s">
        <v>34</v>
      </c>
      <c r="G9" s="30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ใส่วันครบกำหนดในตารางการทำงานในเวิร์กชีตนี้ เคล็ดลับอยู่ในเซลล์ I3_x000a_" sqref="A1" xr:uid="{00000000-0002-0000-0100-000001000000}"/>
    <dataValidation allowBlank="1" showInputMessage="1" showErrorMessage="1" prompt="ชื่อของเวิร์กชีตนี้อยู่ในเซลล์นี้" sqref="B1:G1" xr:uid="{00000000-0002-0000-0100-000002000000}"/>
    <dataValidation allowBlank="1" showInputMessage="1" showErrorMessage="1" prompt="เลือก ID หลักสูตรในคอลัมน์นี้ภายใต้ส่วนหัว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เฉพาะ" sqref="B2" xr:uid="{00000000-0002-0000-0100-000003000000}"/>
    <dataValidation allowBlank="1" showInputMessage="1" showErrorMessage="1" prompt="ชื่อหลักสูตรจะถูกอัปเดตโดยอัตโนมัติในคอลัมน์นี้ภายใต้ส่วนหัวนี้" sqref="C2" xr:uid="{00000000-0002-0000-0100-000004000000}"/>
    <dataValidation allowBlank="1" showInputMessage="1" showErrorMessage="1" prompt="ใส่ปีในคอลัมน์นี้ภายใต้ส่วนหัวนี้" sqref="D2" xr:uid="{00000000-0002-0000-0100-000005000000}"/>
    <dataValidation allowBlank="1" showInputMessage="1" showErrorMessage="1" prompt="เลือกชื่อภาคการศึกษาในคอลัมน์นี้ภายใต้ส่วนหัวนี้ กด ALT+ลูกศรลงเพื่อดูตัวเลือก จากนั้น กดลูกศรลงและ ENTER เพื่อเลือก" sqref="E2" xr:uid="{00000000-0002-0000-0100-000006000000}"/>
    <dataValidation allowBlank="1" showInputMessage="1" showErrorMessage="1" prompt="ใส่คำอธิบายรายการในคอลัมน์นี้ภายใต้ส่วนหัวนี้" sqref="F2" xr:uid="{00000000-0002-0000-0100-000007000000}"/>
    <dataValidation allowBlank="1" showInputMessage="1" showErrorMessage="1" prompt="ใส่วันที่ครบกำหนดในคอลัมน์นี้ภายใต้ส่วนหัวนี้" sqref="G2" xr:uid="{00000000-0002-0000-0100-000008000000}"/>
    <dataValidation type="list" errorStyle="warning" allowBlank="1" showInputMessage="1" showErrorMessage="1" error="เลือก ID หลักสูตรจากรายการ เลือกยกเลิก กด ALT+ลูกศรลงเพื่อดูตัวเลือก จากนั้น กดลูกศรลงและ ENTER เพื่อเลือก " sqref="B3:B9" xr:uid="{00000000-0002-0000-0100-000009000000}">
      <formula1>ClassList</formula1>
    </dataValidation>
    <dataValidation type="list" errorStyle="warning" allowBlank="1" showInputMessage="1" showErrorMessage="1" error="เลือกชื่อภาคการศึกษาจากรายการ เลือก ยกเลิก กด ALT+ลูกศรลงเพื่อดูตัวเลือก จากนั้น กดลูกศรลงและ ENTER เพื่อเลือก" sqref="E3:E9" xr:uid="{00000000-0002-0000-0100-00000A000000}">
      <formula1>"ฤดูใบไม้ร่วง,ฤดูหนาว,ฤดูใบไม้ผลิ,ฤดูร้อน"</formula1>
    </dataValidation>
    <dataValidation allowBlank="1" showInputMessage="1" showErrorMessage="1" prompt="เคล็ดลับการใส่รายการข้อมูลการทำงาน: _x000a__x000a_ เลือก ID หลักสูตร ชื่อหลักสูตรจะถูกอัปเดตโดยอัตโนมัติ _x000a__x000a_ หลังจากคุณอัปเดตเวิร์กชีตรายการชั้นเรียน ให้รีเฟรชกำหนดการรายสัปดาห์เพื่อดูการเปลี่ยนแปลงเหล่านั้น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25"/>
  <cols>
    <col min="1" max="1" width="3.125" style="1" customWidth="1"/>
    <col min="2" max="2" width="18.75" style="1" customWidth="1"/>
    <col min="3" max="3" width="15.5" style="19" customWidth="1"/>
    <col min="4" max="4" width="35" style="1" customWidth="1"/>
    <col min="5" max="5" width="3.5" style="1" customWidth="1"/>
    <col min="6" max="6" width="31.625" style="1" customWidth="1"/>
    <col min="7" max="9" width="32.875" style="1" customWidth="1"/>
    <col min="10" max="16384" width="9" style="1"/>
  </cols>
  <sheetData>
    <row r="1" spans="2:6" ht="50.25" customHeight="1" x14ac:dyDescent="0.5">
      <c r="B1" s="34" t="s">
        <v>35</v>
      </c>
      <c r="C1" s="34"/>
      <c r="D1" s="34"/>
    </row>
    <row r="2" spans="2:6" ht="15" x14ac:dyDescent="0.25">
      <c r="B2" s="32" t="s">
        <v>16</v>
      </c>
      <c r="C2" s="32" t="s">
        <v>25</v>
      </c>
      <c r="D2" s="32" t="s">
        <v>6</v>
      </c>
    </row>
    <row r="3" spans="2:6" ht="30" customHeight="1" x14ac:dyDescent="0.25">
      <c r="B3" t="s">
        <v>17</v>
      </c>
      <c r="C3" s="33">
        <v>0.45833333333333331</v>
      </c>
      <c r="D3" t="s">
        <v>9</v>
      </c>
      <c r="F3" s="35"/>
    </row>
    <row r="4" spans="2:6" ht="30" customHeight="1" x14ac:dyDescent="0.25">
      <c r="B4"/>
      <c r="C4" s="33">
        <v>0.58333333333333337</v>
      </c>
      <c r="D4" t="s">
        <v>7</v>
      </c>
      <c r="F4" s="35"/>
    </row>
    <row r="5" spans="2:6" ht="30" customHeight="1" x14ac:dyDescent="0.25">
      <c r="B5" t="s">
        <v>20</v>
      </c>
      <c r="C5" s="33">
        <v>0.41666666666666669</v>
      </c>
      <c r="D5" t="s">
        <v>8</v>
      </c>
      <c r="F5" s="35"/>
    </row>
    <row r="6" spans="2:6" ht="30" customHeight="1" x14ac:dyDescent="0.25">
      <c r="B6" t="s">
        <v>18</v>
      </c>
      <c r="C6" s="33">
        <v>0.45833333333333331</v>
      </c>
      <c r="D6" t="s">
        <v>9</v>
      </c>
      <c r="F6" s="35"/>
    </row>
    <row r="7" spans="2:6" ht="30" customHeight="1" x14ac:dyDescent="0.25">
      <c r="B7"/>
      <c r="C7" s="33">
        <v>0.58333333333333337</v>
      </c>
      <c r="D7" t="s">
        <v>7</v>
      </c>
      <c r="F7" s="35"/>
    </row>
    <row r="8" spans="2:6" ht="30" customHeight="1" x14ac:dyDescent="0.25">
      <c r="B8" t="s">
        <v>21</v>
      </c>
      <c r="C8" s="33">
        <v>0.41666666666666669</v>
      </c>
      <c r="D8" t="s">
        <v>10</v>
      </c>
      <c r="F8" s="35"/>
    </row>
    <row r="9" spans="2:6" ht="30" customHeight="1" x14ac:dyDescent="0.25">
      <c r="B9" t="s">
        <v>19</v>
      </c>
      <c r="C9" s="33">
        <v>0.41666666666666669</v>
      </c>
      <c r="D9" t="s">
        <v>8</v>
      </c>
    </row>
    <row r="10" spans="2:6" ht="15" x14ac:dyDescent="0.25">
      <c r="C10" s="1"/>
    </row>
    <row r="11" spans="2:6" ht="15" x14ac:dyDescent="0.25">
      <c r="C11" s="1"/>
    </row>
    <row r="12" spans="2:6" ht="15" x14ac:dyDescent="0.25">
      <c r="C12" s="1"/>
    </row>
    <row r="13" spans="2:6" ht="15" x14ac:dyDescent="0.25">
      <c r="C13" s="1"/>
    </row>
    <row r="14" spans="2:6" ht="15" x14ac:dyDescent="0.25">
      <c r="C14" s="1"/>
    </row>
    <row r="15" spans="2:6" ht="15" x14ac:dyDescent="0.25">
      <c r="C15" s="1"/>
    </row>
    <row r="16" spans="2:6" ht="15" x14ac:dyDescent="0.25">
      <c r="C16" s="1"/>
    </row>
    <row r="17" spans="3:3" ht="15" x14ac:dyDescent="0.25">
      <c r="C17" s="1"/>
    </row>
    <row r="18" spans="3:3" ht="15" x14ac:dyDescent="0.25">
      <c r="C18" s="1"/>
    </row>
    <row r="19" spans="3:3" ht="15" x14ac:dyDescent="0.25">
      <c r="C19" s="1"/>
    </row>
    <row r="20" spans="3:3" ht="15" x14ac:dyDescent="0.25">
      <c r="C20" s="1"/>
    </row>
    <row r="21" spans="3:3" ht="15" x14ac:dyDescent="0.25">
      <c r="C21" s="1"/>
    </row>
  </sheetData>
  <mergeCells count="2">
    <mergeCell ref="B1:D1"/>
    <mergeCell ref="F3:F8"/>
  </mergeCells>
  <dataValidations count="3">
    <dataValidation allowBlank="1" showInputMessage="1" showErrorMessage="1" prompt="สร้างกำหนดการรายสัปดาห์ในเวิร์กชีตนี้ PivotTable ที่เริ่มในเซลล์ B2 จะถูกอัปเดตโดยอัตโมัติ" sqref="A1" xr:uid="{00000000-0002-0000-0200-000000000000}"/>
    <dataValidation allowBlank="1" showInputMessage="1" showErrorMessage="1" prompt="ชื่อของเวิร์กชีตนี้อยู่ในเซลล์นี้" sqref="B1:D1" xr:uid="{00000000-0002-0000-0200-000001000000}"/>
    <dataValidation allowBlank="1" showInputMessage="1" showErrorMessage="1" prompt="เคล็ดลับกำหนดการรายสัปดาห์ :_x000a__x000a_ เมื่อต้องการอัปเดตกำหนดการรายสัปดาห์ของคุณ ให้รีเฟรชกำหนดการ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defaultRowHeight="24.95" customHeight="1" x14ac:dyDescent="0.25"/>
  <cols>
    <col min="1" max="1" width="3.5" style="1" customWidth="1"/>
    <col min="2" max="8" width="7.625" style="1" customWidth="1"/>
    <col min="9" max="9" width="2.625" style="1" customWidth="1"/>
    <col min="10" max="16" width="7.625" style="1" customWidth="1"/>
    <col min="17" max="17" width="1.625" style="1" customWidth="1"/>
    <col min="18" max="18" width="16.375" style="1" customWidth="1"/>
    <col min="19" max="19" width="31.625" style="1" customWidth="1"/>
    <col min="20" max="16384" width="9" style="1"/>
  </cols>
  <sheetData>
    <row r="1" spans="2:19" ht="50.25" customHeight="1" x14ac:dyDescent="0.5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9" ht="29.25" customHeight="1" x14ac:dyDescent="0.25">
      <c r="B2" s="37" t="str">
        <f ca="1">UPPER(TEXT(ScheduleStart,"MMMM"))</f>
        <v>มกราคม</v>
      </c>
      <c r="C2" s="37"/>
      <c r="D2" s="2">
        <f ca="1">DAY(DATE(YEAR(ScheduleStart),MONTH(ScheduleStart)+1,1)-1)</f>
        <v>31</v>
      </c>
      <c r="E2" s="2">
        <f ca="1">WEEKDAY(DATE(YEAR(ScheduleStart),MONTH(ScheduleStart),1),2)</f>
        <v>2</v>
      </c>
      <c r="F2" s="20"/>
      <c r="G2" s="20"/>
      <c r="H2" s="20"/>
      <c r="J2" s="37" t="str">
        <f ca="1">UPPER(TEXT(DATE(ScheduleYear,MONTH(ScheduleStart)+1,1),"MMMM"))</f>
        <v>กุมภาพันธ์</v>
      </c>
      <c r="K2" s="37"/>
      <c r="L2" s="3">
        <f ca="1">DAY(DATE(YEAR(ScheduleStart),MONTH(ScheduleStart)+2,1)-1)</f>
        <v>28</v>
      </c>
      <c r="M2" s="3">
        <f ca="1">WEEKDAY(DATE(YEAR(ScheduleStart),MONTH(ScheduleStart)+1,1),2)</f>
        <v>5</v>
      </c>
      <c r="N2" s="20"/>
      <c r="O2" s="20"/>
      <c r="P2" s="20"/>
      <c r="R2" s="20"/>
    </row>
    <row r="3" spans="2:19" ht="29.25" customHeight="1" x14ac:dyDescent="0.25">
      <c r="B3" s="21" t="s">
        <v>37</v>
      </c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3" t="s">
        <v>43</v>
      </c>
      <c r="J3" s="21" t="s">
        <v>37</v>
      </c>
      <c r="K3" s="22" t="s">
        <v>38</v>
      </c>
      <c r="L3" s="22" t="s">
        <v>39</v>
      </c>
      <c r="M3" s="22" t="s">
        <v>40</v>
      </c>
      <c r="N3" s="22" t="s">
        <v>41</v>
      </c>
      <c r="O3" s="22" t="s">
        <v>42</v>
      </c>
      <c r="P3" s="23" t="s">
        <v>43</v>
      </c>
      <c r="R3" s="24" t="s">
        <v>22</v>
      </c>
    </row>
    <row r="4" spans="2:19" ht="29.25" customHeight="1" x14ac:dyDescent="0.25">
      <c r="B4" s="4" t="str">
        <f ca="1">IF($E$2=COLUMN(A$2),1,IF(A4&gt;0,A4+1,""))</f>
        <v/>
      </c>
      <c r="C4" s="5">
        <f t="shared" ref="C4:H4" ca="1" si="0">IF($E$2=COLUMN(B$2),1,IF(AND(B4&gt;0,B4&lt;&gt;""),B4+1,""))</f>
        <v>1</v>
      </c>
      <c r="D4" s="5">
        <f t="shared" ca="1" si="0"/>
        <v>2</v>
      </c>
      <c r="E4" s="5">
        <f t="shared" ca="1" si="0"/>
        <v>3</v>
      </c>
      <c r="F4" s="5">
        <f t="shared" ca="1" si="0"/>
        <v>4</v>
      </c>
      <c r="G4" s="5">
        <f t="shared" ca="1" si="0"/>
        <v>5</v>
      </c>
      <c r="H4" s="6">
        <f t="shared" ca="1" si="0"/>
        <v>6</v>
      </c>
      <c r="J4" s="4" t="str">
        <f ca="1">IF(M$2=COLUMN(A$2),1,IF(I4&gt;0,I4+1,""))</f>
        <v/>
      </c>
      <c r="K4" s="5" t="str">
        <f ca="1">IF(M$2=COLUMN(B$2),1,IF(AND(J4&gt;0,J4&lt;&gt;""),J4+1,""))</f>
        <v/>
      </c>
      <c r="L4" s="5" t="str">
        <f ca="1">IF(M$2=COLUMN(C$2),1,IF(AND(K4&gt;0,K4&lt;&gt;""),K4+1,""))</f>
        <v/>
      </c>
      <c r="M4" s="5" t="str">
        <f ca="1">IF(M$2=COLUMN(D$2),1,IF(AND(L4&gt;0,L4&lt;&gt;""),L4+1,""))</f>
        <v/>
      </c>
      <c r="N4" s="5">
        <f ca="1">IF(M$2=COLUMN(E$2),1,IF(AND(M4&gt;0,M4&lt;&gt;""),M4+1,""))</f>
        <v>1</v>
      </c>
      <c r="O4" s="5">
        <f ca="1">IF(M$2=COLUMN(F$2),1,IF(AND(N4&gt;0,N4&lt;&gt;""),N4+1,""))</f>
        <v>2</v>
      </c>
      <c r="P4" s="6">
        <f ca="1">IF(M$2=COLUMN(G$2),1,IF(AND(O4&gt;0,O4&lt;&gt;""),O4+1,""))</f>
        <v>3</v>
      </c>
      <c r="R4" s="25">
        <f ca="1">YEAR(TODAY())+543</f>
        <v>2562</v>
      </c>
      <c r="S4" s="35"/>
    </row>
    <row r="5" spans="2:19" ht="29.25" customHeight="1" x14ac:dyDescent="0.25">
      <c r="B5" s="7">
        <f ca="1">H4+1</f>
        <v>7</v>
      </c>
      <c r="C5" s="8">
        <f ca="1">B5+1</f>
        <v>8</v>
      </c>
      <c r="D5" s="8">
        <f t="shared" ref="D5:H5" ca="1" si="1">C5+1</f>
        <v>9</v>
      </c>
      <c r="E5" s="8">
        <f t="shared" ca="1" si="1"/>
        <v>10</v>
      </c>
      <c r="F5" s="8">
        <f t="shared" ca="1" si="1"/>
        <v>11</v>
      </c>
      <c r="G5" s="8">
        <f t="shared" ca="1" si="1"/>
        <v>12</v>
      </c>
      <c r="H5" s="9">
        <f t="shared" ca="1" si="1"/>
        <v>13</v>
      </c>
      <c r="J5" s="7">
        <f ca="1">P4+1</f>
        <v>4</v>
      </c>
      <c r="K5" s="8">
        <f t="shared" ref="K5:P7" ca="1" si="2">J5+1</f>
        <v>5</v>
      </c>
      <c r="L5" s="8">
        <f t="shared" ca="1" si="2"/>
        <v>6</v>
      </c>
      <c r="M5" s="8">
        <f t="shared" ca="1" si="2"/>
        <v>7</v>
      </c>
      <c r="N5" s="8">
        <f t="shared" ca="1" si="2"/>
        <v>8</v>
      </c>
      <c r="O5" s="8">
        <f t="shared" ca="1" si="2"/>
        <v>9</v>
      </c>
      <c r="P5" s="9">
        <f t="shared" ca="1" si="2"/>
        <v>10</v>
      </c>
      <c r="R5" s="24" t="s">
        <v>44</v>
      </c>
      <c r="S5" s="35"/>
    </row>
    <row r="6" spans="2:19" ht="29.25" customHeight="1" x14ac:dyDescent="0.25">
      <c r="B6" s="7">
        <f t="shared" ref="B6:B7" ca="1" si="3">H5+1</f>
        <v>14</v>
      </c>
      <c r="C6" s="8">
        <f t="shared" ref="C6:H6" ca="1" si="4">B6+1</f>
        <v>15</v>
      </c>
      <c r="D6" s="8">
        <f t="shared" ca="1" si="4"/>
        <v>16</v>
      </c>
      <c r="E6" s="8">
        <f t="shared" ca="1" si="4"/>
        <v>17</v>
      </c>
      <c r="F6" s="8">
        <f t="shared" ca="1" si="4"/>
        <v>18</v>
      </c>
      <c r="G6" s="8">
        <f t="shared" ca="1" si="4"/>
        <v>19</v>
      </c>
      <c r="H6" s="9">
        <f t="shared" ca="1" si="4"/>
        <v>20</v>
      </c>
      <c r="J6" s="7">
        <f ca="1">P5+1</f>
        <v>11</v>
      </c>
      <c r="K6" s="8">
        <f t="shared" ca="1" si="2"/>
        <v>12</v>
      </c>
      <c r="L6" s="8">
        <f t="shared" ca="1" si="2"/>
        <v>13</v>
      </c>
      <c r="M6" s="8">
        <f t="shared" ca="1" si="2"/>
        <v>14</v>
      </c>
      <c r="N6" s="8">
        <f t="shared" ca="1" si="2"/>
        <v>15</v>
      </c>
      <c r="O6" s="8">
        <f t="shared" ca="1" si="2"/>
        <v>16</v>
      </c>
      <c r="P6" s="9">
        <f t="shared" ca="1" si="2"/>
        <v>17</v>
      </c>
      <c r="R6" s="31">
        <f ca="1">DATE(YEAR(TODAY()),1,6)</f>
        <v>43471</v>
      </c>
      <c r="S6" s="35"/>
    </row>
    <row r="7" spans="2:19" ht="29.25" customHeight="1" x14ac:dyDescent="0.25">
      <c r="B7" s="7">
        <f t="shared" ca="1" si="3"/>
        <v>21</v>
      </c>
      <c r="C7" s="8">
        <f t="shared" ref="C7:H7" ca="1" si="5">B7+1</f>
        <v>22</v>
      </c>
      <c r="D7" s="8">
        <f t="shared" ca="1" si="5"/>
        <v>23</v>
      </c>
      <c r="E7" s="8">
        <f t="shared" ca="1" si="5"/>
        <v>24</v>
      </c>
      <c r="F7" s="8">
        <f t="shared" ca="1" si="5"/>
        <v>25</v>
      </c>
      <c r="G7" s="8">
        <f t="shared" ca="1" si="5"/>
        <v>26</v>
      </c>
      <c r="H7" s="9">
        <f t="shared" ca="1" si="5"/>
        <v>27</v>
      </c>
      <c r="J7" s="7">
        <f ca="1">P6+1</f>
        <v>18</v>
      </c>
      <c r="K7" s="8">
        <f t="shared" ca="1" si="2"/>
        <v>19</v>
      </c>
      <c r="L7" s="8">
        <f t="shared" ca="1" si="2"/>
        <v>20</v>
      </c>
      <c r="M7" s="8">
        <f t="shared" ca="1" si="2"/>
        <v>21</v>
      </c>
      <c r="N7" s="8">
        <f t="shared" ca="1" si="2"/>
        <v>22</v>
      </c>
      <c r="O7" s="8">
        <f t="shared" ca="1" si="2"/>
        <v>23</v>
      </c>
      <c r="P7" s="9">
        <f t="shared" ca="1" si="2"/>
        <v>24</v>
      </c>
      <c r="R7" s="24" t="s">
        <v>45</v>
      </c>
      <c r="S7" s="35"/>
    </row>
    <row r="8" spans="2:19" ht="29.25" customHeight="1" x14ac:dyDescent="0.25">
      <c r="B8" s="7">
        <f ca="1">IFERROR(IF(H7+1&gt;$D$2,"",H7+1),"")</f>
        <v>28</v>
      </c>
      <c r="C8" s="8">
        <f t="shared" ref="C8:H9" ca="1" si="6">IFERROR(IF(B8+1&gt;$D$2,"",B8+1),"")</f>
        <v>29</v>
      </c>
      <c r="D8" s="8">
        <f t="shared" ca="1" si="6"/>
        <v>30</v>
      </c>
      <c r="E8" s="8">
        <f t="shared" ca="1" si="6"/>
        <v>31</v>
      </c>
      <c r="F8" s="8" t="str">
        <f t="shared" ca="1" si="6"/>
        <v/>
      </c>
      <c r="G8" s="8" t="str">
        <f t="shared" ca="1" si="6"/>
        <v/>
      </c>
      <c r="H8" s="9" t="str">
        <f t="shared" ca="1" si="6"/>
        <v/>
      </c>
      <c r="J8" s="7">
        <f ca="1">IFERROR(IF(P7+1&gt;L$2,"",P7+1),"")</f>
        <v>25</v>
      </c>
      <c r="K8" s="8">
        <f ca="1">IFERROR(IF(J8+1&gt;L$2,"",J8+1),"")</f>
        <v>26</v>
      </c>
      <c r="L8" s="8">
        <f ca="1">IFERROR(IF(K8+1&gt;L$2,"",K8+1),"")</f>
        <v>27</v>
      </c>
      <c r="M8" s="8">
        <f ca="1">IFERROR(IF(L8+1&gt;L$2,"",L8+1),"")</f>
        <v>28</v>
      </c>
      <c r="N8" s="8" t="str">
        <f ca="1">IFERROR(IF(M8+1&gt;L$2,"",M8+1),"")</f>
        <v/>
      </c>
      <c r="O8" s="8" t="str">
        <f ca="1">IFERROR(IF(N8+1&gt;L$2,"",N8+1),"")</f>
        <v/>
      </c>
      <c r="P8" s="9" t="str">
        <f ca="1">IFERROR(IF(O8+1&gt;L$2,"",O8+1),"")</f>
        <v/>
      </c>
      <c r="R8" s="31">
        <f ca="1">DATE(YEAR(TODAY()),4,25)</f>
        <v>43580</v>
      </c>
      <c r="S8" s="35"/>
    </row>
    <row r="9" spans="2:19" ht="29.25" customHeight="1" x14ac:dyDescent="0.25">
      <c r="B9" s="10" t="str">
        <f ca="1">IFERROR(IF(H8+1&gt;$D$2,"",H8+1),"")</f>
        <v/>
      </c>
      <c r="C9" s="11" t="str">
        <f t="shared" ca="1" si="6"/>
        <v/>
      </c>
      <c r="D9" s="11" t="str">
        <f t="shared" ca="1" si="6"/>
        <v/>
      </c>
      <c r="E9" s="11" t="str">
        <f t="shared" ca="1" si="6"/>
        <v/>
      </c>
      <c r="F9" s="11" t="str">
        <f t="shared" ca="1" si="6"/>
        <v/>
      </c>
      <c r="G9" s="11" t="str">
        <f t="shared" ca="1" si="6"/>
        <v/>
      </c>
      <c r="H9" s="12" t="str">
        <f t="shared" ca="1" si="6"/>
        <v/>
      </c>
      <c r="J9" s="10" t="str">
        <f ca="1">IFERROR(IF(P8+1&gt;L$2,"",P8+1),"")</f>
        <v/>
      </c>
      <c r="K9" s="11" t="str">
        <f ca="1">IFERROR(IF(J9+1&gt;L$2,"",J9+1),"")</f>
        <v/>
      </c>
      <c r="L9" s="11" t="str">
        <f ca="1">IFERROR(IF(K9+1&gt;L$2,"",K9+1),"")</f>
        <v/>
      </c>
      <c r="M9" s="11" t="str">
        <f ca="1">IFERROR(IF(L9+1&gt;L$2,"",L9+1),"")</f>
        <v/>
      </c>
      <c r="N9" s="11" t="str">
        <f ca="1">IFERROR(IF(M9+1&gt;L$2,"",M9+1),"")</f>
        <v/>
      </c>
      <c r="O9" s="11" t="str">
        <f ca="1">IFERROR(IF(N9+1&gt;L$2,"",N9+1),"")</f>
        <v/>
      </c>
      <c r="P9" s="12" t="str">
        <f ca="1">IFERROR(IF(O9+1&gt;L$2,"",O9+1),"")</f>
        <v/>
      </c>
      <c r="S9" s="35"/>
    </row>
    <row r="10" spans="2:19" ht="29.25" customHeight="1" x14ac:dyDescent="0.25">
      <c r="B10" s="38" t="str">
        <f ca="1">UPPER(TEXT(DATE(ScheduleYear,MONTH(ScheduleStart)+2,1),"MMMM"))</f>
        <v>มีนาคม</v>
      </c>
      <c r="C10" s="38"/>
      <c r="D10" s="3">
        <f ca="1">DAY(DATE(YEAR(ScheduleStart),MONTH(ScheduleStart)+3,1)-1)</f>
        <v>31</v>
      </c>
      <c r="E10" s="3">
        <f ca="1">WEEKDAY(DATE(YEAR(ScheduleStart),MONTH(ScheduleStart)+2,1),2)</f>
        <v>5</v>
      </c>
      <c r="F10" s="26"/>
      <c r="G10" s="20"/>
      <c r="H10" s="20"/>
      <c r="J10" s="38" t="str">
        <f ca="1">UPPER(TEXT(DATE(ScheduleYear,MONTH(ScheduleStart)+3,1),"MMMM"))</f>
        <v>เมษายน</v>
      </c>
      <c r="K10" s="38"/>
      <c r="L10" s="13">
        <f ca="1">DAY(DATE(YEAR(ScheduleStart),MONTH(ScheduleStart)+4,1)-1)</f>
        <v>30</v>
      </c>
      <c r="M10" s="13">
        <f ca="1">WEEKDAY(DATE(YEAR(ScheduleStart),MONTH(ScheduleStart)+3,1),2)</f>
        <v>1</v>
      </c>
      <c r="N10" s="20"/>
      <c r="O10" s="20"/>
      <c r="P10" s="20"/>
    </row>
    <row r="11" spans="2:19" ht="29.25" customHeight="1" x14ac:dyDescent="0.25">
      <c r="B11" s="21" t="s">
        <v>37</v>
      </c>
      <c r="C11" s="22" t="s">
        <v>38</v>
      </c>
      <c r="D11" s="22" t="s">
        <v>39</v>
      </c>
      <c r="E11" s="22" t="s">
        <v>40</v>
      </c>
      <c r="F11" s="22" t="s">
        <v>41</v>
      </c>
      <c r="G11" s="22" t="s">
        <v>42</v>
      </c>
      <c r="H11" s="23" t="s">
        <v>43</v>
      </c>
      <c r="J11" s="21" t="s">
        <v>37</v>
      </c>
      <c r="K11" s="22" t="s">
        <v>38</v>
      </c>
      <c r="L11" s="22" t="s">
        <v>39</v>
      </c>
      <c r="M11" s="22" t="s">
        <v>40</v>
      </c>
      <c r="N11" s="22" t="s">
        <v>41</v>
      </c>
      <c r="O11" s="22" t="s">
        <v>42</v>
      </c>
      <c r="P11" s="23" t="s">
        <v>43</v>
      </c>
    </row>
    <row r="12" spans="2:19" ht="29.25" customHeight="1" x14ac:dyDescent="0.25">
      <c r="B12" s="4" t="str">
        <f ca="1">IF($E$10=COLUMN(A$2),1,IF(A12&gt;0,A12+1,""))</f>
        <v/>
      </c>
      <c r="C12" s="5" t="str">
        <f ca="1">IF($E$10=COLUMN(B$2),1,IF(AND(B12&gt;0,B12&lt;&gt;""),B12+1,""))</f>
        <v/>
      </c>
      <c r="D12" s="5" t="str">
        <f t="shared" ref="D12:H12" ca="1" si="7">IF($E$10=COLUMN(C$2),1,IF(AND(C12&gt;0,C12&lt;&gt;""),C12+1,""))</f>
        <v/>
      </c>
      <c r="E12" s="5" t="str">
        <f t="shared" ca="1" si="7"/>
        <v/>
      </c>
      <c r="F12" s="5">
        <f t="shared" ca="1" si="7"/>
        <v>1</v>
      </c>
      <c r="G12" s="5">
        <f t="shared" ca="1" si="7"/>
        <v>2</v>
      </c>
      <c r="H12" s="14">
        <f t="shared" ca="1" si="7"/>
        <v>3</v>
      </c>
      <c r="I12" s="27"/>
      <c r="J12" s="4">
        <f ca="1">IF($M$10=COLUMN(A$2),1,IF(I12&gt;0,I12+1,""))</f>
        <v>1</v>
      </c>
      <c r="K12" s="5">
        <f ca="1">IF($M$10=COLUMN(B$2),1,IF(AND(J12&gt;0,J12&lt;&gt;""),J12+1,""))</f>
        <v>2</v>
      </c>
      <c r="L12" s="5">
        <f t="shared" ref="L12:P12" ca="1" si="8">IF($M$10=COLUMN(C$2),1,IF(AND(K12&gt;0,K12&lt;&gt;""),K12+1,""))</f>
        <v>3</v>
      </c>
      <c r="M12" s="5">
        <f t="shared" ca="1" si="8"/>
        <v>4</v>
      </c>
      <c r="N12" s="5">
        <f t="shared" ca="1" si="8"/>
        <v>5</v>
      </c>
      <c r="O12" s="5">
        <f t="shared" ca="1" si="8"/>
        <v>6</v>
      </c>
      <c r="P12" s="6">
        <f t="shared" ca="1" si="8"/>
        <v>7</v>
      </c>
    </row>
    <row r="13" spans="2:19" ht="29.25" customHeight="1" x14ac:dyDescent="0.25">
      <c r="B13" s="7">
        <f ca="1">H12+1</f>
        <v>4</v>
      </c>
      <c r="C13" s="8">
        <f ca="1">B13+1</f>
        <v>5</v>
      </c>
      <c r="D13" s="8">
        <f t="shared" ref="D13:H13" ca="1" si="9">C13+1</f>
        <v>6</v>
      </c>
      <c r="E13" s="8">
        <f t="shared" ca="1" si="9"/>
        <v>7</v>
      </c>
      <c r="F13" s="8">
        <f t="shared" ca="1" si="9"/>
        <v>8</v>
      </c>
      <c r="G13" s="8">
        <f t="shared" ca="1" si="9"/>
        <v>9</v>
      </c>
      <c r="H13" s="9">
        <f t="shared" ca="1" si="9"/>
        <v>10</v>
      </c>
      <c r="J13" s="7">
        <f ca="1">P12+1</f>
        <v>8</v>
      </c>
      <c r="K13" s="8">
        <f ca="1">J13+1</f>
        <v>9</v>
      </c>
      <c r="L13" s="8">
        <f t="shared" ref="L13:P13" ca="1" si="10">K13+1</f>
        <v>10</v>
      </c>
      <c r="M13" s="8">
        <f t="shared" ca="1" si="10"/>
        <v>11</v>
      </c>
      <c r="N13" s="8">
        <f t="shared" ca="1" si="10"/>
        <v>12</v>
      </c>
      <c r="O13" s="8">
        <f t="shared" ca="1" si="10"/>
        <v>13</v>
      </c>
      <c r="P13" s="9">
        <f t="shared" ca="1" si="10"/>
        <v>14</v>
      </c>
    </row>
    <row r="14" spans="2:19" ht="29.25" customHeight="1" x14ac:dyDescent="0.25">
      <c r="B14" s="7">
        <f t="shared" ref="B14:B15" ca="1" si="11">H13+1</f>
        <v>11</v>
      </c>
      <c r="C14" s="8">
        <f t="shared" ref="C14:H14" ca="1" si="12">B14+1</f>
        <v>12</v>
      </c>
      <c r="D14" s="8">
        <f t="shared" ca="1" si="12"/>
        <v>13</v>
      </c>
      <c r="E14" s="8">
        <f t="shared" ca="1" si="12"/>
        <v>14</v>
      </c>
      <c r="F14" s="8">
        <f t="shared" ca="1" si="12"/>
        <v>15</v>
      </c>
      <c r="G14" s="8">
        <f t="shared" ca="1" si="12"/>
        <v>16</v>
      </c>
      <c r="H14" s="9">
        <f t="shared" ca="1" si="12"/>
        <v>17</v>
      </c>
      <c r="J14" s="7">
        <f t="shared" ref="J14:J15" ca="1" si="13">P13+1</f>
        <v>15</v>
      </c>
      <c r="K14" s="8">
        <f t="shared" ref="K14:P14" ca="1" si="14">J14+1</f>
        <v>16</v>
      </c>
      <c r="L14" s="8">
        <f t="shared" ca="1" si="14"/>
        <v>17</v>
      </c>
      <c r="M14" s="8">
        <f t="shared" ca="1" si="14"/>
        <v>18</v>
      </c>
      <c r="N14" s="8">
        <f t="shared" ca="1" si="14"/>
        <v>19</v>
      </c>
      <c r="O14" s="8">
        <f t="shared" ca="1" si="14"/>
        <v>20</v>
      </c>
      <c r="P14" s="9">
        <f t="shared" ca="1" si="14"/>
        <v>21</v>
      </c>
    </row>
    <row r="15" spans="2:19" ht="29.25" customHeight="1" x14ac:dyDescent="0.25">
      <c r="B15" s="7">
        <f t="shared" ca="1" si="11"/>
        <v>18</v>
      </c>
      <c r="C15" s="8">
        <f t="shared" ref="C15:H15" ca="1" si="15">B15+1</f>
        <v>19</v>
      </c>
      <c r="D15" s="8">
        <f t="shared" ca="1" si="15"/>
        <v>20</v>
      </c>
      <c r="E15" s="8">
        <f t="shared" ca="1" si="15"/>
        <v>21</v>
      </c>
      <c r="F15" s="8">
        <f t="shared" ca="1" si="15"/>
        <v>22</v>
      </c>
      <c r="G15" s="8">
        <f t="shared" ca="1" si="15"/>
        <v>23</v>
      </c>
      <c r="H15" s="9">
        <f t="shared" ca="1" si="15"/>
        <v>24</v>
      </c>
      <c r="J15" s="7">
        <f t="shared" ca="1" si="13"/>
        <v>22</v>
      </c>
      <c r="K15" s="8">
        <f t="shared" ref="K15:P15" ca="1" si="16">J15+1</f>
        <v>23</v>
      </c>
      <c r="L15" s="8">
        <f t="shared" ca="1" si="16"/>
        <v>24</v>
      </c>
      <c r="M15" s="8">
        <f t="shared" ca="1" si="16"/>
        <v>25</v>
      </c>
      <c r="N15" s="8">
        <f t="shared" ca="1" si="16"/>
        <v>26</v>
      </c>
      <c r="O15" s="8">
        <f t="shared" ca="1" si="16"/>
        <v>27</v>
      </c>
      <c r="P15" s="9">
        <f t="shared" ca="1" si="16"/>
        <v>28</v>
      </c>
    </row>
    <row r="16" spans="2:19" ht="29.25" customHeight="1" x14ac:dyDescent="0.25">
      <c r="B16" s="7">
        <f ca="1">IFERROR(IF(H15+1&gt;$D$10,"",H15+1),"")</f>
        <v>25</v>
      </c>
      <c r="C16" s="8">
        <f ca="1">IFERROR(IF(B16+1&gt;$D$10,"",B16+1),"")</f>
        <v>26</v>
      </c>
      <c r="D16" s="8">
        <f t="shared" ref="D16:H16" ca="1" si="17">IFERROR(IF(C16+1&gt;$D$10,"",C16+1),"")</f>
        <v>27</v>
      </c>
      <c r="E16" s="8">
        <f t="shared" ca="1" si="17"/>
        <v>28</v>
      </c>
      <c r="F16" s="8">
        <f t="shared" ca="1" si="17"/>
        <v>29</v>
      </c>
      <c r="G16" s="8">
        <f t="shared" ca="1" si="17"/>
        <v>30</v>
      </c>
      <c r="H16" s="9">
        <f t="shared" ca="1" si="17"/>
        <v>31</v>
      </c>
      <c r="J16" s="7">
        <f ca="1">IFERROR(IF(P15+1&gt;$L$10,"",P15+1),"")</f>
        <v>29</v>
      </c>
      <c r="K16" s="8">
        <f ca="1">IFERROR(IF(J16+1&gt;$L$10,"",J16+1),"")</f>
        <v>30</v>
      </c>
      <c r="L16" s="8" t="str">
        <f t="shared" ref="L16:P16" ca="1" si="18">IFERROR(IF(K16+1&gt;$L$10,"",K16+1),"")</f>
        <v/>
      </c>
      <c r="M16" s="8" t="str">
        <f t="shared" ca="1" si="18"/>
        <v/>
      </c>
      <c r="N16" s="8" t="str">
        <f t="shared" ca="1" si="18"/>
        <v/>
      </c>
      <c r="O16" s="8" t="str">
        <f t="shared" ca="1" si="18"/>
        <v/>
      </c>
      <c r="P16" s="9" t="str">
        <f t="shared" ca="1" si="18"/>
        <v/>
      </c>
    </row>
    <row r="17" spans="2:16" ht="29.25" customHeight="1" x14ac:dyDescent="0.25">
      <c r="B17" s="10" t="str">
        <f ca="1">IFERROR(IF(H16+1&gt;$D$10,"",H16+1),"")</f>
        <v/>
      </c>
      <c r="C17" s="11" t="str">
        <f ca="1">IFERROR(IF(B17+1&gt;$D$10,"",B17+1),"")</f>
        <v/>
      </c>
      <c r="D17" s="11" t="str">
        <f t="shared" ref="D17:H17" ca="1" si="19">IFERROR(IF(C17+1&gt;$D$10,"",C17+1),"")</f>
        <v/>
      </c>
      <c r="E17" s="11" t="str">
        <f t="shared" ca="1" si="19"/>
        <v/>
      </c>
      <c r="F17" s="11" t="str">
        <f t="shared" ca="1" si="19"/>
        <v/>
      </c>
      <c r="G17" s="11" t="str">
        <f t="shared" ca="1" si="19"/>
        <v/>
      </c>
      <c r="H17" s="12" t="str">
        <f t="shared" ca="1" si="19"/>
        <v/>
      </c>
      <c r="J17" s="10" t="str">
        <f ca="1">IFERROR(IF(P16+1&gt;$L$10,"",P16+1),"")</f>
        <v/>
      </c>
      <c r="K17" s="11" t="str">
        <f ca="1">IFERROR(IF(J17+1&gt;$L$10,"",J17+1),"")</f>
        <v/>
      </c>
      <c r="L17" s="11" t="str">
        <f t="shared" ref="L17:P17" ca="1" si="20">IFERROR(IF(K17+1&gt;$L$10,"",K17+1),"")</f>
        <v/>
      </c>
      <c r="M17" s="11" t="str">
        <f t="shared" ca="1" si="20"/>
        <v/>
      </c>
      <c r="N17" s="11" t="str">
        <f t="shared" ca="1" si="20"/>
        <v/>
      </c>
      <c r="O17" s="11" t="str">
        <f t="shared" ca="1" si="20"/>
        <v/>
      </c>
      <c r="P17" s="12" t="str">
        <f t="shared" ca="1" si="20"/>
        <v/>
      </c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สร้างปฏิทินภาคการศึกษาในเวิร์กชีตนี้ ใส่ปีในเซลล์ R4 วันที่เริ่มต้นในเซลล์ R6 และวันที่สิ้นสุดในเซลล์ R8 ปฏิทินระยะเวลาสี่เดือนจะถูกอัปเดตโดยอัตโนมัติ" sqref="A1" xr:uid="{00000000-0002-0000-0300-000000000000}"/>
    <dataValidation allowBlank="1" showInputMessage="1" showErrorMessage="1" prompt="ใส่ปีในเซลล์ด้านล่างนี้" sqref="R3" xr:uid="{00000000-0002-0000-0300-000001000000}"/>
    <dataValidation allowBlank="1" showInputMessage="1" showErrorMessage="1" prompt="ใส่ปีในเซลล์นี้" sqref="R4" xr:uid="{00000000-0002-0000-0300-000002000000}"/>
    <dataValidation allowBlank="1" showInputMessage="1" showErrorMessage="1" prompt="ใส่วันที่เริ่มต้นในเซลล์ด้านล่าง" sqref="R5" xr:uid="{00000000-0002-0000-0300-000003000000}"/>
    <dataValidation allowBlank="1" showInputMessage="1" showErrorMessage="1" prompt="ใส่วันที่เริ่มต้นในเซลล์นี้" sqref="R6" xr:uid="{00000000-0002-0000-0300-000004000000}"/>
    <dataValidation allowBlank="1" showInputMessage="1" showErrorMessage="1" prompt="ใส่วันที่สิ้นสุดในเซลล์ด้านล่าง" sqref="R7" xr:uid="{00000000-0002-0000-0300-000005000000}"/>
    <dataValidation allowBlank="1" showInputMessage="1" showErrorMessage="1" prompt="ใส่วันที่สิ้นสุดในเซลล์นี้" sqref="R8" xr:uid="{00000000-0002-0000-0300-000006000000}"/>
    <dataValidation allowBlank="1" showInputMessage="1" showErrorMessage="1" prompt="ปฏิทินสำหรับเดือนนี้อยู่ในเซลล์ B3 ถึง H9 ด้านล่าง เดือนถัดไปอยู่ในเซลล์ J3 ถึง P9 เดือนที่สามอยู่ในเซลล์ B11 ถึง H17 เดือนที่สี่อยู่ในเซลล์ J11 ถึง P17" sqref="B2:C2" xr:uid="{00000000-0002-0000-0300-000007000000}"/>
    <dataValidation allowBlank="1" showInputMessage="1" showErrorMessage="1" prompt="เซลล์ B3 ถึง H3 มีชื่อวันของสัปดาห์สำหรับเดือนข้างบน เซลล์นี้มีวันเริ่มต้นของสัปดาห์" sqref="B3 J3 B11 J11" xr:uid="{00000000-0002-0000-0300-000008000000}"/>
    <dataValidation allowBlank="1" showInputMessage="1" showErrorMessage="1" prompt="วันในปฏิทินสำหรับเดือนจะถูกอัปเดตโดยอัตโนมัติในเซลล์ B4 ถึง H9 วันที่มีวันครบกำหนดจะถูกเน้นด้วยสี RGB โดยที่ R=222 G=56 B=0  " sqref="B4" xr:uid="{00000000-0002-0000-0300-000009000000}"/>
    <dataValidation allowBlank="1" showInputMessage="1" showErrorMessage="1" prompt="ปฏิทินสำหรับเดือนนี้อยู่ในเซลล์ด้านล่าง เซลล์ J3 ถึง P3 มีชื่อวันของสัปดาห์สำหรับปฏิทินนี้" sqref="J2:K2" xr:uid="{00000000-0002-0000-0300-00000A000000}"/>
    <dataValidation allowBlank="1" showInputMessage="1" showErrorMessage="1" prompt="วันในปฏิทินสำหรับเดือนจะถูกอัปเดตโดยอัตโนมัติในเซลล์ J4 ถึง P9 วันที่มีวันครบกำหนดจะถูกเน้นด้วยสี RGB โดยที่ R=222 G=56 B=0  " sqref="J4" xr:uid="{00000000-0002-0000-0300-00000C000000}"/>
    <dataValidation allowBlank="1" showInputMessage="1" showErrorMessage="1" prompt="ปฏิทินสำหรับเดือนนี้อยู่ในเซลล์ด้านล่าง เซลล์ B11 ถึง H11 มีชื่อวันของสัปดาห์สำหรับปฏิทินนี้" sqref="B10:C10" xr:uid="{00000000-0002-0000-0300-00000D000000}"/>
    <dataValidation allowBlank="1" showInputMessage="1" showErrorMessage="1" prompt="วันในปฏิทินสำหรับเดือนจะถูกอัปเดตโดยอัตโนมัติในเซลล์ B12 ถึง H17 วันที่มีวันครบกำหนดจะถูกเน้นด้วยสี RGB โดยที่ R=222 G=56 B=0  " sqref="B12" xr:uid="{00000000-0002-0000-0300-00000E000000}"/>
    <dataValidation allowBlank="1" showInputMessage="1" showErrorMessage="1" prompt="ปฏิทินสำหรับเดือนนี้อยู่ในเซลล์ด้านล่าง เซลล์ J11 ถึง P11 มีชื่อวันของสัปดาห์สำหรับปฏิทินนี้_x000a_" sqref="J10:K10" xr:uid="{00000000-0002-0000-0300-00000F000000}"/>
    <dataValidation allowBlank="1" showInputMessage="1" showErrorMessage="1" prompt="วันในปฏิทินสำหรับเดือนจะถูกอัปเดตโดยอัตโนมัติในเซลล์ J12 ถึง P17 วันที่มีวันครบกำหนดจะถูกเน้นด้วยสี RGB โดยที่ R=222 G=56 B=0  " sqref="J12" xr:uid="{00000000-0002-0000-0300-000010000000}"/>
    <dataValidation allowBlank="1" showInputMessage="1" showErrorMessage="1" prompt="เคล็ดลับปฏิทินภาคการศึกษา:_x000a__x000a_ ใส่ปี วันที่เริ่มต้น และวันที่สิ้นสุดเพื่อดูกำหนดการระยะเวลาสี่เดือน_x000a__x000a_ วันที่มีวันครบกำหนดจะแสดงเน้นด้วยสีโดยที่ R=222, G=56, B=0" sqref="S4:S9" xr:uid="{00000000-0002-0000-0300-000011000000}"/>
    <dataValidation allowBlank="1" showInputMessage="1" showErrorMessage="1" prompt="สูตรสำหรับการสร้างวันในหนึ่งเดือนอยู่ในเซลล์นี้ ห้ามลบเนื้อหานี้" sqref="D2 L2 D10 L10" xr:uid="{00000000-0002-0000-0300-000012000000}"/>
    <dataValidation allowBlank="1" showInputMessage="1" showErrorMessage="1" prompt="สูตรสำหรับการสร้างสัปดาห์ในหนึ่งเดือนอยู่ในเซลล์นี้ ห้ามลบเนื้อหานี้" sqref="E2 M2 E10 M10" xr:uid="{00000000-0002-0000-0300-000013000000}"/>
    <dataValidation allowBlank="1" showInputMessage="1" showErrorMessage="1" prompt="ชื่อของเวิร์กชีตนี้อยู่ในเซลล์นี้ ปฏิทินระยะเวลาสี่เดือนอยู่ในเซลล์ด้านล่าง เคล็ดลับอยู่ในเซลล์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(B12&lt;&gt;"")*(DATEVALUE(B12&amp;"-"&amp;$B$10&amp;"-"&amp;$R$4-543)&gt;=$R$6)*(DATEVALUE(B12&amp;"-"&amp;$B$10&amp;"-"&amp;$R$4-543)&lt;=$R$8)*(MATCH(DATEVALUE(B12&amp;"-"&amp;$B$10&amp;"-"&amp;$R$4-543),วันครบกำหนด!$G:$G,0)&gt;0)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(J12&lt;&gt;"")*(DATEVALUE(J12&amp;"-"&amp;$J$10&amp;"-"&amp;$R$4-543)&gt;=$R$6)*(DATEVALUE(J12&amp;"-"&amp;$J$10&amp;"-"&amp;$R$4-543)&lt;=$R$8)*(MATCH(DATEVALUE(J12&amp;"-"&amp;$J$10&amp;"-"&amp;$R$4-543),วันครบกำหนด!$G:$G,0)&gt;0)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(B4&lt;&gt;"")*(DATEVALUE(B4&amp;"-"&amp;$B$2&amp;"-"&amp;$R$4-543)&gt;=$R$6)*(DATEVALUE(B4&amp;"-"&amp;$B$2&amp;"-"&amp;$R$4-543)&lt;=$R$8)*(MATCH(DATEVALUE(B4&amp;"-"&amp;$B$2&amp;"-"&amp;$R$4-543),วันครบกำหนด!$G:$G,0))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(J4&lt;&gt;"")*(DATEVALUE(J4&amp;"-"&amp;$J$2&amp;"-"&amp;$R$4-543)&gt;=$R$6)*(DATEVALUE(J4&amp;"-"&amp;$J$2&amp;"-"&amp;$R$4-543)&lt;=$R$8)*(MATCH(DATEVALUE(J4&amp;"-"&amp;$J$2&amp;"-"&amp;$R$4-543),วันครบกำหนด!$G:$G,0)&gt;0)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13</vt:i4>
      </vt:variant>
    </vt:vector>
  </HeadingPairs>
  <TitlesOfParts>
    <vt:vector size="17" baseType="lpstr">
      <vt:lpstr>รายการชั้นเรียน</vt:lpstr>
      <vt:lpstr>วันครบกำหนด</vt:lpstr>
      <vt:lpstr>กำหนดการรายสัปดาห์</vt:lpstr>
      <vt:lpstr>ปฏิทินภาคการศึกษา</vt:lpstr>
      <vt:lpstr>ClassList</vt:lpstr>
      <vt:lpstr>DaysOfWeek</vt:lpstr>
      <vt:lpstr>กำหนดการรายสัปดาห์!Print_Area</vt:lpstr>
      <vt:lpstr>ปฏิทินภาคการศึกษา!Print_Area</vt:lpstr>
      <vt:lpstr>รายการชั้นเรียน!Print_Area</vt:lpstr>
      <vt:lpstr>วันครบกำหนด!Print_Area</vt:lpstr>
      <vt:lpstr>กำหนดการรายสัปดาห์!Print_Titles</vt:lpstr>
      <vt:lpstr>รายการชั้นเรียน!Print_Titles</vt:lpstr>
      <vt:lpstr>วันครบกำหนด!Print_Titles</vt:lpstr>
      <vt:lpstr>ScheduleEnd</vt:lpstr>
      <vt:lpstr>ScheduleSemester</vt:lpstr>
      <vt:lpstr>ScheduleStart</vt:lpstr>
      <vt:lpstr>ScheduleYear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2019-07-19T08:38:15Z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