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sv-SE\Templates\"/>
    </mc:Choice>
  </mc:AlternateContent>
  <bookViews>
    <workbookView xWindow="0" yWindow="0" windowWidth="28800" windowHeight="11760"/>
  </bookViews>
  <sheets>
    <sheet name="TERMIN" sheetId="1" r:id="rId1"/>
    <sheet name="POÄNG" sheetId="2" r:id="rId2"/>
    <sheet name="BUDGET" sheetId="3" r:id="rId3"/>
    <sheet name="NETTOMÅNADSUTGIFTER" sheetId="5" r:id="rId4"/>
    <sheet name="TERMINSUTGIFTER" sheetId="6" r:id="rId5"/>
    <sheet name="BÖCKER" sheetId="4" r:id="rId6"/>
  </sheets>
  <definedNames>
    <definedName name="KolumnRubrik1">Schema[[#Headers],[TID ]]</definedName>
    <definedName name="KolumnRubrik2">Kurser[[#Headers],[KURSNAMN]]</definedName>
    <definedName name="KolumnRubrik3">Månadsinkomst[[#Headers],[POST]]</definedName>
    <definedName name="KolumnRubrik4">Månadsutgifter[[#Headers],[POST]]</definedName>
    <definedName name="KolumnRubrik5">Terminsutgifter[[#Headers],[POST]]</definedName>
    <definedName name="KolumnRubrik6">Litteraturlista[[#Headers],[TITEL]]</definedName>
    <definedName name="Krav">POÄNG!$B$8:$B$11</definedName>
    <definedName name="Månader_i_termin">BUDGET!$C$9</definedName>
    <definedName name="NETTOMÅNADSINKOMST">BUDGET!$B$8</definedName>
    <definedName name="NETTOMÅNADSUTGIFTER">BUDGET!$C$8</definedName>
    <definedName name="SALDO">BUDGET!$D$8</definedName>
    <definedName name="Starttid">TERMIN!$C$4</definedName>
    <definedName name="Tidsintervall">TERMIN!$D$4</definedName>
    <definedName name="Universitet">POÄNG!$B$1</definedName>
    <definedName name="_xlnm.Print_Titles" localSheetId="2">BUDGET!$10:$11</definedName>
    <definedName name="_xlnm.Print_Titles" localSheetId="5">BÖCKER!$4:$4</definedName>
    <definedName name="_xlnm.Print_Titles" localSheetId="3">NETTOMÅNADSUTGIFTER!$4:$5</definedName>
    <definedName name="_xlnm.Print_Titles" localSheetId="1">POÄNG!$14:$14</definedName>
    <definedName name="_xlnm.Print_Titles" localSheetId="0">TERMIN!$5:$5</definedName>
    <definedName name="_xlnm.Print_Titles" localSheetId="4">TERMINSUTGIFTER!$4:$5</definedName>
    <definedName name="År">TERMIN!$F$3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C5" i="2"/>
  <c r="B1" i="4" l="1"/>
  <c r="D6" i="6"/>
  <c r="D7" i="6"/>
  <c r="D8" i="6"/>
  <c r="D9" i="6"/>
  <c r="D10" i="6"/>
  <c r="D11" i="6"/>
  <c r="C4" i="6"/>
  <c r="C4" i="5"/>
  <c r="B1" i="5"/>
  <c r="E9" i="2"/>
  <c r="E10" i="2"/>
  <c r="E11" i="2"/>
  <c r="E8" i="2"/>
  <c r="D9" i="2"/>
  <c r="D10" i="2"/>
  <c r="D11" i="2"/>
  <c r="D8" i="2"/>
  <c r="C9" i="2"/>
  <c r="C10" i="2"/>
  <c r="C11" i="2"/>
  <c r="E12" i="2"/>
  <c r="D12" i="2"/>
  <c r="C8" i="2"/>
  <c r="C12" i="2" s="1"/>
  <c r="D5" i="2"/>
  <c r="B5" i="2"/>
  <c r="D4" i="6" l="1"/>
  <c r="C8" i="3" s="1"/>
  <c r="B1" i="6"/>
  <c r="C10" i="3"/>
  <c r="C3" i="6"/>
  <c r="C3" i="5"/>
  <c r="C3" i="3"/>
  <c r="C3" i="2"/>
  <c r="B1" i="3"/>
  <c r="B6" i="1" l="1"/>
  <c r="B7" i="1"/>
  <c r="B8" i="1"/>
  <c r="B9" i="1"/>
  <c r="B10" i="1"/>
  <c r="B11" i="1"/>
  <c r="B12" i="1"/>
  <c r="B13" i="1"/>
  <c r="B14" i="1"/>
  <c r="B15" i="1"/>
  <c r="B16" i="1"/>
  <c r="B17" i="1"/>
  <c r="B18" i="1"/>
  <c r="B19" i="1"/>
  <c r="B20" i="1"/>
  <c r="B21" i="1"/>
  <c r="B22" i="1"/>
  <c r="B23" i="1"/>
  <c r="B24" i="1"/>
  <c r="B25" i="1"/>
  <c r="B26" i="1"/>
  <c r="B27" i="1"/>
  <c r="B28" i="1"/>
  <c r="B29" i="1"/>
  <c r="B8" i="3" l="1"/>
  <c r="B5" i="3" s="1"/>
  <c r="D8" i="3" l="1"/>
  <c r="B6" i="3" l="1"/>
</calcChain>
</file>

<file path=xl/sharedStrings.xml><?xml version="1.0" encoding="utf-8"?>
<sst xmlns="http://schemas.openxmlformats.org/spreadsheetml/2006/main" count="123" uniqueCount="93">
  <si>
    <t>MITT FÖRELÄSNINGSSCHEMA</t>
  </si>
  <si>
    <t>HÖSTTERMIN</t>
  </si>
  <si>
    <t xml:space="preserve">TID </t>
  </si>
  <si>
    <t>STARTTID</t>
  </si>
  <si>
    <t>MÅN</t>
  </si>
  <si>
    <t>Frukost</t>
  </si>
  <si>
    <t>TIDSINTERVALL</t>
  </si>
  <si>
    <t>TIS</t>
  </si>
  <si>
    <t>(i minuter)</t>
  </si>
  <si>
    <t>ONS</t>
  </si>
  <si>
    <t>ÅR</t>
  </si>
  <si>
    <t>TOR</t>
  </si>
  <si>
    <t>Fysik: Labb 
Hus J, sal 309</t>
  </si>
  <si>
    <t>FRE</t>
  </si>
  <si>
    <t>LÖR</t>
  </si>
  <si>
    <t>SÖN</t>
  </si>
  <si>
    <t>UNIVERSITET</t>
  </si>
  <si>
    <t>POÄNGPLANERARE</t>
  </si>
  <si>
    <t>Examenstitel</t>
  </si>
  <si>
    <t>RESULTATÖVERSIKT</t>
  </si>
  <si>
    <t>Obs! Följande poängsammanfattning är automatiskt ifylld utifrån dina poster i tabellen Universitetskurser nedan</t>
  </si>
  <si>
    <t>Krav</t>
  </si>
  <si>
    <t>Huvudämne</t>
  </si>
  <si>
    <t>Biämne</t>
  </si>
  <si>
    <t>Valbar kurs</t>
  </si>
  <si>
    <t>Allmän kurs</t>
  </si>
  <si>
    <t>Summa</t>
  </si>
  <si>
    <t>Kurser</t>
  </si>
  <si>
    <t>KURSNAMN</t>
  </si>
  <si>
    <t>Kurs 1</t>
  </si>
  <si>
    <t>Kurs 2</t>
  </si>
  <si>
    <t>Kurs 3</t>
  </si>
  <si>
    <t>TOTALT ANTAL POÄNG</t>
  </si>
  <si>
    <t>KURSNUMMER</t>
  </si>
  <si>
    <t>Siffra</t>
  </si>
  <si>
    <t>TAGNA</t>
  </si>
  <si>
    <t>KRÄVS</t>
  </si>
  <si>
    <t>POÄNG</t>
  </si>
  <si>
    <t>SLUTFÖRD</t>
  </si>
  <si>
    <t>Ja</t>
  </si>
  <si>
    <t>Nej</t>
  </si>
  <si>
    <t>BETYG</t>
  </si>
  <si>
    <t>TERMIN</t>
  </si>
  <si>
    <t>Termin 1</t>
  </si>
  <si>
    <t>BUDGETÖVERSIKT</t>
  </si>
  <si>
    <t>Min budget</t>
  </si>
  <si>
    <t>PROCENT AV INKOMST SOM SPENDERATS</t>
  </si>
  <si>
    <t>NETTOMÅNADSINKOMST</t>
  </si>
  <si>
    <t>Månader i termin</t>
  </si>
  <si>
    <t>MÅNADSINKOMST</t>
  </si>
  <si>
    <t>Fast inkomst</t>
  </si>
  <si>
    <t>Ekonomiskt stöd</t>
  </si>
  <si>
    <t>Lån</t>
  </si>
  <si>
    <t>Andra inkomster</t>
  </si>
  <si>
    <t>NETTOMÅNADSUTGIFTER</t>
  </si>
  <si>
    <t>BELOPP</t>
  </si>
  <si>
    <t>SALDO</t>
  </si>
  <si>
    <t>Månadsutgifter</t>
  </si>
  <si>
    <t>MÅNADSUTGIFTER</t>
  </si>
  <si>
    <t>Hyra</t>
  </si>
  <si>
    <t>Mobiltelefon</t>
  </si>
  <si>
    <t>Matvaror</t>
  </si>
  <si>
    <t>Bilutgifter</t>
  </si>
  <si>
    <t>Studielån</t>
  </si>
  <si>
    <t>Kreditkort</t>
  </si>
  <si>
    <t>Försäkring</t>
  </si>
  <si>
    <t>Underhållning</t>
  </si>
  <si>
    <t>Diverse</t>
  </si>
  <si>
    <t>Terminsutgifter</t>
  </si>
  <si>
    <t>TERMINSUTGIFTER (totalt/per månad)</t>
  </si>
  <si>
    <t>Skolavgifter</t>
  </si>
  <si>
    <t>Labbavgifter</t>
  </si>
  <si>
    <t>Böcker</t>
  </si>
  <si>
    <t>Transport</t>
  </si>
  <si>
    <t>Andra avgifter</t>
  </si>
  <si>
    <t>PER MÅNAD</t>
  </si>
  <si>
    <t>BOKÖVERSIKT</t>
  </si>
  <si>
    <t>Kurslitteratur</t>
  </si>
  <si>
    <t>TITEL</t>
  </si>
  <si>
    <t>Boktitel</t>
  </si>
  <si>
    <t>FÖRFATTARE</t>
  </si>
  <si>
    <t>Författare</t>
  </si>
  <si>
    <t>KURS</t>
  </si>
  <si>
    <t>Kurs</t>
  </si>
  <si>
    <t>VAR KÖPA?</t>
  </si>
  <si>
    <t>Adress</t>
  </si>
  <si>
    <t>ISBN</t>
  </si>
  <si>
    <t>ANTECKNINGAR</t>
  </si>
  <si>
    <t>Ekonomi: Föreläsning hus B, sal 256</t>
  </si>
  <si>
    <t>Nummer</t>
  </si>
  <si>
    <t>POST</t>
  </si>
  <si>
    <t>El</t>
  </si>
  <si>
    <t>Depositioner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</si>
</sst>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0\ &quot;kr&quot;;\-#,##0\ &quot;kr&quot;"/>
    <numFmt numFmtId="164" formatCode="&quot;$&quot;#,##0_);\(&quot;$&quot;#,##0\)"/>
    <numFmt numFmtId="165" formatCode="[$-409]h:mm\ AM/PM;@"/>
    <numFmt numFmtId="166" formatCode="0.0"/>
    <numFmt numFmtId="167" formatCode="hh:mm;@"/>
    <numFmt numFmtId="168" formatCode="#,##0\ &quot;kr&quot;"/>
  </numFmts>
  <fonts count="14"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
      <b/>
      <sz val="11"/>
      <color theme="0" tint="-0.34998626667073579"/>
      <name val="Arial"/>
      <family val="2"/>
      <scheme val="minor"/>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3">
    <border>
      <left/>
      <right/>
      <top/>
      <bottom/>
      <diagonal/>
    </border>
    <border>
      <left/>
      <right/>
      <top/>
      <bottom style="medium">
        <color theme="1"/>
      </bottom>
      <diagonal/>
    </border>
    <border>
      <left/>
      <right/>
      <top style="thin">
        <color theme="1"/>
      </top>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6" fontId="11" fillId="3" borderId="0">
      <alignment horizontal="center" vertical="center" wrapText="1"/>
    </xf>
    <xf numFmtId="164" fontId="10" fillId="3" borderId="0" applyFill="0" applyBorder="0">
      <alignment horizontal="right" wrapText="1" indent="2"/>
    </xf>
  </cellStyleXfs>
  <cellXfs count="41">
    <xf numFmtId="0" fontId="0" fillId="3" borderId="0" xfId="0">
      <alignment horizontal="left" vertical="center" wrapText="1"/>
    </xf>
    <xf numFmtId="0" fontId="3" fillId="2" borderId="0" xfId="6">
      <alignment horizontal="right" indent="1"/>
    </xf>
    <xf numFmtId="0" fontId="8" fillId="4" borderId="0" xfId="2"/>
    <xf numFmtId="0" fontId="5" fillId="4" borderId="0" xfId="1"/>
    <xf numFmtId="0" fontId="6" fillId="3" borderId="0" xfId="7">
      <alignment horizontal="right"/>
    </xf>
    <xf numFmtId="0" fontId="7" fillId="3" borderId="0" xfId="9">
      <alignment horizontal="left"/>
    </xf>
    <xf numFmtId="0" fontId="7" fillId="3" borderId="0" xfId="9">
      <alignment horizontal="left"/>
    </xf>
    <xf numFmtId="0" fontId="4" fillId="3" borderId="0" xfId="11">
      <alignment horizontal="right" vertical="center"/>
    </xf>
    <xf numFmtId="0" fontId="10" fillId="3" borderId="0" xfId="3" applyFill="1">
      <alignment horizontal="left"/>
    </xf>
    <xf numFmtId="0" fontId="10" fillId="3" borderId="0" xfId="12">
      <alignment horizontal="center"/>
    </xf>
    <xf numFmtId="0" fontId="2" fillId="3" borderId="0" xfId="5">
      <alignment horizontal="left" vertical="center" wrapText="1"/>
    </xf>
    <xf numFmtId="0" fontId="11" fillId="3" borderId="0" xfId="17" applyFill="1">
      <alignment horizontal="center" vertical="center"/>
    </xf>
    <xf numFmtId="0" fontId="7" fillId="3" borderId="0" xfId="18">
      <alignment horizontal="right" indent="1"/>
    </xf>
    <xf numFmtId="0" fontId="0" fillId="3" borderId="1" xfId="16" applyFont="1" applyFill="1" applyAlignment="1">
      <alignment horizontal="left" vertical="center" wrapText="1"/>
    </xf>
    <xf numFmtId="9" fontId="2" fillId="3" borderId="0" xfId="4" applyFont="1" applyFill="1" applyAlignment="1">
      <alignment horizontal="left" vertical="center"/>
    </xf>
    <xf numFmtId="0" fontId="1" fillId="3" borderId="0" xfId="14" applyFill="1">
      <alignment horizontal="right" indent="2"/>
    </xf>
    <xf numFmtId="0" fontId="11" fillId="3" borderId="0" xfId="15" applyAlignment="1">
      <alignment horizontal="left" vertical="center"/>
    </xf>
    <xf numFmtId="0" fontId="11" fillId="3" borderId="1" xfId="17" applyFill="1" applyBorder="1">
      <alignment horizontal="center" vertical="center"/>
    </xf>
    <xf numFmtId="0" fontId="9" fillId="5" borderId="0" xfId="0" applyFont="1" applyFill="1" applyBorder="1">
      <alignment horizontal="left" vertical="center" wrapText="1"/>
    </xf>
    <xf numFmtId="0" fontId="0" fillId="5" borderId="2" xfId="0" applyFont="1" applyFill="1" applyBorder="1">
      <alignment horizontal="left" vertical="center" wrapText="1"/>
    </xf>
    <xf numFmtId="0" fontId="0" fillId="5" borderId="0" xfId="0" applyFont="1" applyFill="1" applyBorder="1">
      <alignment horizontal="left" vertical="center" wrapText="1"/>
    </xf>
    <xf numFmtId="0" fontId="0" fillId="5" borderId="0" xfId="17" applyNumberFormat="1" applyFont="1" applyFill="1" applyBorder="1" applyAlignment="1">
      <alignment horizontal="center" vertical="center"/>
    </xf>
    <xf numFmtId="166" fontId="0" fillId="5" borderId="0" xfId="22" applyNumberFormat="1" applyFont="1" applyFill="1" applyBorder="1" applyAlignment="1">
      <alignment horizontal="center" vertical="center" wrapText="1"/>
    </xf>
    <xf numFmtId="0" fontId="0" fillId="5" borderId="0" xfId="21" applyNumberFormat="1" applyFont="1" applyFill="1" applyBorder="1" applyAlignment="1">
      <alignment horizontal="left" vertical="center" wrapText="1"/>
    </xf>
    <xf numFmtId="0" fontId="0" fillId="5" borderId="2" xfId="17" applyNumberFormat="1" applyFont="1" applyFill="1" applyBorder="1" applyAlignment="1">
      <alignment horizontal="center" vertical="center"/>
    </xf>
    <xf numFmtId="166" fontId="0" fillId="5" borderId="2" xfId="22" applyNumberFormat="1" applyFont="1" applyFill="1" applyBorder="1" applyAlignment="1">
      <alignment horizontal="center" vertical="center" wrapText="1"/>
    </xf>
    <xf numFmtId="0" fontId="0" fillId="5" borderId="2" xfId="21" applyNumberFormat="1" applyFont="1" applyFill="1" applyBorder="1" applyAlignment="1">
      <alignment horizontal="left" vertical="center" wrapText="1"/>
    </xf>
    <xf numFmtId="0" fontId="0" fillId="3" borderId="0" xfId="0" applyFont="1">
      <alignment horizontal="left" vertical="center" wrapText="1"/>
    </xf>
    <xf numFmtId="168" fontId="2" fillId="3" borderId="0" xfId="5" applyNumberFormat="1">
      <alignment horizontal="left" vertical="center" wrapText="1"/>
    </xf>
    <xf numFmtId="168" fontId="4" fillId="3" borderId="0" xfId="10" applyNumberFormat="1">
      <alignment horizontal="left" vertical="center"/>
    </xf>
    <xf numFmtId="168" fontId="10" fillId="3" borderId="0" xfId="23" applyNumberFormat="1" applyFill="1">
      <alignment horizontal="right" wrapText="1" indent="2"/>
    </xf>
    <xf numFmtId="168" fontId="0" fillId="3" borderId="0" xfId="0" applyNumberFormat="1" applyAlignment="1">
      <alignment horizontal="right" vertical="center" wrapText="1"/>
    </xf>
    <xf numFmtId="5" fontId="0" fillId="3" borderId="0" xfId="0" applyNumberFormat="1" applyAlignment="1">
      <alignment horizontal="right" vertical="center" wrapText="1"/>
    </xf>
    <xf numFmtId="165" fontId="3" fillId="2" borderId="0" xfId="14" applyNumberFormat="1" applyFont="1" applyFill="1" applyBorder="1" applyAlignment="1">
      <alignment horizontal="right" indent="1"/>
    </xf>
    <xf numFmtId="0" fontId="10" fillId="5" borderId="0" xfId="3" applyFont="1" applyFill="1" applyBorder="1" applyAlignment="1">
      <alignment horizontal="left"/>
    </xf>
    <xf numFmtId="167" fontId="9" fillId="2" borderId="2" xfId="8" applyNumberFormat="1" applyFont="1" applyFill="1" applyBorder="1" applyAlignment="1">
      <alignment horizontal="right" vertical="center" indent="1"/>
    </xf>
    <xf numFmtId="167" fontId="9" fillId="2" borderId="0" xfId="8" applyNumberFormat="1" applyFont="1" applyFill="1" applyBorder="1" applyAlignment="1">
      <alignment horizontal="right" vertical="center" indent="1"/>
    </xf>
    <xf numFmtId="0" fontId="13" fillId="5" borderId="2" xfId="0" applyFont="1" applyFill="1" applyBorder="1">
      <alignment horizontal="left" vertical="center" wrapText="1"/>
    </xf>
    <xf numFmtId="167" fontId="4" fillId="3" borderId="0" xfId="10" applyNumberFormat="1">
      <alignment horizontal="left" vertical="center"/>
    </xf>
    <xf numFmtId="0" fontId="10" fillId="3" borderId="0" xfId="12">
      <alignment horizontal="center"/>
    </xf>
    <xf numFmtId="0" fontId="3" fillId="2" borderId="0" xfId="6">
      <alignment horizontal="right" indent="1"/>
    </xf>
  </cellXfs>
  <cellStyles count="24">
    <cellStyle name="Anteckning" xfId="15" builtinId="10" customBuiltin="1"/>
    <cellStyle name="Betyg" xfId="22"/>
    <cellStyle name="Centrera rubrik 2" xfId="12"/>
    <cellStyle name="Centrera tabell" xfId="17"/>
    <cellStyle name="Högerjustera" xfId="11"/>
    <cellStyle name="Högerjustera etiketter" xfId="18"/>
    <cellStyle name="Högerjustera tabell" xfId="20"/>
    <cellStyle name="Normal" xfId="0" builtinId="0" customBuiltin="1"/>
    <cellStyle name="Procent" xfId="4" builtinId="5"/>
    <cellStyle name="Rubrik" xfId="1" builtinId="15" customBuiltin="1"/>
    <cellStyle name="Rubrik 1" xfId="2" builtinId="16" customBuiltin="1"/>
    <cellStyle name="Rubrik 2" xfId="3" builtinId="17" customBuiltin="1"/>
    <cellStyle name="Rubrik 3" xfId="5" builtinId="18" customBuiltin="1"/>
    <cellStyle name="Rubrik 4" xfId="14" builtinId="19" customBuiltin="1"/>
    <cellStyle name="Stryk under" xfId="16"/>
    <cellStyle name="Svart accent" xfId="6"/>
    <cellStyle name="Tabellvaluta" xfId="19"/>
    <cellStyle name="Tid" xfId="8"/>
    <cellStyle name="Valuta" xfId="13" builtinId="4" customBuiltin="1"/>
    <cellStyle name="Valutarubrik" xfId="23"/>
    <cellStyle name="Vänsterjustera" xfId="10"/>
    <cellStyle name="Vänsterjustera etiketter" xfId="9"/>
    <cellStyle name="Vänsterjustera tabell" xfId="21"/>
    <cellStyle name="År" xfId="7"/>
  </cellStyles>
  <dxfs count="32">
    <dxf>
      <numFmt numFmtId="168" formatCode="#,##0\ &quot;kr&quot;"/>
      <alignment horizontal="right" vertical="center" textRotation="0" wrapText="1" indent="0" justifyLastLine="0" shrinkToFit="0" readingOrder="0"/>
    </dxf>
    <dxf>
      <numFmt numFmtId="168" formatCode="#,##0\ &quot;kr&quot;"/>
      <alignment horizontal="right" vertical="center" textRotation="0" wrapText="1" indent="0" justifyLastLine="0" shrinkToFit="0" readingOrder="0"/>
    </dxf>
    <dxf>
      <numFmt numFmtId="168" formatCode="#,##0\ &quot;kr&quot;"/>
      <alignment horizontal="right" vertical="center" textRotation="0" wrapText="1" indent="0" justifyLastLine="0" shrinkToFit="0" readingOrder="0"/>
    </dxf>
    <dxf>
      <numFmt numFmtId="9" formatCode="#,##0\ &quot;kr&quot;;\-#,##0\ &quot;kr&quot;"/>
      <alignment horizontal="right" vertical="center" textRotation="0" wrapText="1" indent="0" justifyLastLine="0" shrinkToFit="0" readingOrder="0"/>
    </dxf>
    <dxf>
      <font>
        <b val="0"/>
        <i val="0"/>
        <strike val="0"/>
        <condense val="0"/>
        <extend val="0"/>
        <outline val="0"/>
        <shadow val="0"/>
        <u val="none"/>
        <vertAlign val="baseline"/>
        <sz val="11"/>
        <color theme="0" tint="-0.34998626667073579"/>
        <name val="Arial"/>
        <family val="2"/>
        <scheme val="minor"/>
      </font>
      <numFmt numFmtId="0" formatCode="General"/>
      <fill>
        <patternFill patternType="solid">
          <fgColor theme="1" tint="0.14996795556505021"/>
          <bgColor theme="1" tint="0.14996795556505021"/>
        </patternFill>
      </fill>
      <alignment horizontal="left" vertical="center" textRotation="0" wrapText="1" indent="0" justifyLastLine="0" shrinkToFit="0" readingOrder="0"/>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numFmt numFmtId="166" formatCode="0.0"/>
      <fill>
        <patternFill patternType="solid">
          <fgColor theme="1" tint="0.14996795556505021"/>
          <bgColor theme="1" tint="0.14996795556505021"/>
        </patternFill>
      </fill>
      <alignment horizontal="center" vertical="center" textRotation="0" wrapText="1" indent="0" justifyLastLine="0" shrinkToFit="0" readingOrder="0"/>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numFmt numFmtId="0" formatCode="General"/>
      <fill>
        <patternFill patternType="solid">
          <fgColor theme="1" tint="0.14996795556505021"/>
          <bgColor theme="1" tint="0.14996795556505021"/>
        </patternFill>
      </fill>
      <alignment horizontal="center" vertical="center" textRotation="0" wrapText="0" indent="0" justifyLastLine="0" shrinkToFit="0" readingOrder="0"/>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numFmt numFmtId="0" formatCode="General"/>
      <fill>
        <patternFill patternType="solid">
          <fgColor theme="1" tint="0.14996795556505021"/>
          <bgColor theme="1" tint="0.14996795556505021"/>
        </patternFill>
      </fill>
      <alignment horizontal="center" vertical="center" textRotation="0" wrapText="0" indent="0" justifyLastLine="0" shrinkToFit="0" readingOrder="0"/>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4"/>
        <name val="Arial"/>
        <family val="2"/>
        <scheme val="minor"/>
      </font>
      <fill>
        <patternFill patternType="solid">
          <fgColor theme="1" tint="0.14996795556505021"/>
          <bgColor theme="1" tint="0.14996795556505021"/>
        </patternFill>
      </fill>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border diagonalUp="0" diagonalDown="0">
        <left/>
        <right/>
        <top style="thin">
          <color theme="1"/>
        </top>
        <bottom/>
        <vertical/>
        <horizontal/>
      </border>
    </dxf>
    <dxf>
      <font>
        <b val="0"/>
        <i val="0"/>
        <strike val="0"/>
        <condense val="0"/>
        <extend val="0"/>
        <outline val="0"/>
        <shadow val="0"/>
        <u val="none"/>
        <vertAlign val="baseline"/>
        <sz val="11"/>
        <color theme="4"/>
        <name val="Arial"/>
        <family val="2"/>
        <scheme val="minor"/>
      </font>
      <numFmt numFmtId="167" formatCode="hh:mm;@"/>
      <fill>
        <patternFill patternType="solid">
          <fgColor indexed="64"/>
          <bgColor theme="1"/>
        </patternFill>
      </fill>
      <alignment horizontal="right" vertical="center" textRotation="0" wrapText="0" indent="1" justifyLastLine="0" shrinkToFit="0" readingOrder="0"/>
      <border diagonalUp="0" diagonalDown="0">
        <left/>
        <right/>
        <top style="thin">
          <color theme="1"/>
        </top>
        <bottom/>
        <vertical/>
        <horizontal/>
      </border>
    </dxf>
    <dxf>
      <font>
        <b val="0"/>
        <i val="0"/>
        <strike val="0"/>
        <condense val="0"/>
        <extend val="0"/>
        <outline val="0"/>
        <shadow val="0"/>
        <u val="none"/>
        <vertAlign val="baseline"/>
        <sz val="11"/>
        <color theme="0" tint="-0.34998626667073579"/>
        <name val="Arial"/>
        <family val="2"/>
        <scheme val="minor"/>
      </font>
      <fill>
        <patternFill patternType="solid">
          <fgColor theme="1" tint="0.14996795556505021"/>
          <bgColor theme="1" tint="0.14996795556505021"/>
        </patternFill>
      </fill>
    </dxf>
    <dxf>
      <font>
        <b val="0"/>
        <i val="0"/>
        <strike val="0"/>
        <condense val="0"/>
        <extend val="0"/>
        <outline val="0"/>
        <shadow val="0"/>
        <u val="none"/>
        <vertAlign val="baseline"/>
        <sz val="11"/>
        <color theme="4"/>
        <name val="Arial"/>
        <family val="2"/>
        <scheme val="major"/>
      </font>
      <fill>
        <patternFill patternType="solid">
          <fgColor theme="1" tint="0.14996795556505021"/>
          <bgColor theme="1" tint="0.14996795556505021"/>
        </patternFill>
      </fill>
      <alignment horizontal="left" vertical="bottom" textRotation="0" wrapText="0" indent="0" justifyLastLine="0" shrinkToFit="0" readingOrder="0"/>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TableStyleMedium2" defaultPivotStyle="PivotStyleLight16">
    <tableStyle name="Tabellformat 2 för universitetskurshanterare" pivot="0" count="5">
      <tableStyleElement type="wholeTable" dxfId="31"/>
      <tableStyleElement type="headerRow" dxfId="30"/>
      <tableStyleElement type="totalRow" dxfId="29"/>
      <tableStyleElement type="firstColumn" dxfId="28"/>
      <tableStyleElement type="lastColumn" dxfId="27"/>
    </tableStyle>
    <tableStyle name="Tabellformat för universitetskurshanterare" pivot="0" count="5">
      <tableStyleElement type="wholeTable" dxfId="26"/>
      <tableStyleElement type="headerRow" dxfId="25"/>
      <tableStyleElement type="totalRow" dxfId="24"/>
      <tableStyleElement type="firstColumn" dxfId="23"/>
      <tableStyleElement type="lastColumn"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Schema" displayName="Schema" ref="B5:I29" totalsRowShown="0" headerRowDxfId="21" dataDxfId="20" headerRowCellStyle="Rubrik 2">
  <tableColumns count="8">
    <tableColumn id="1" name="TID " dataDxfId="19" dataCellStyle="Tid">
      <calculatedColumnFormula>Starttid+TIME(0,(ROW(A1)-1)*Tidsintervall,0)</calculatedColumnFormula>
    </tableColumn>
    <tableColumn id="2" name="MÅN" dataDxfId="18"/>
    <tableColumn id="3" name="TIS" dataDxfId="17"/>
    <tableColumn id="4" name="ONS" dataDxfId="16"/>
    <tableColumn id="5" name="TOR" dataDxfId="15"/>
    <tableColumn id="6" name="FRE" dataDxfId="14"/>
    <tableColumn id="7" name="LÖR" dataDxfId="13"/>
    <tableColumn id="8" name="SÖN" dataDxfId="12"/>
  </tableColumns>
  <tableStyleInfo name="Tabellformat för universitetskurshanterare" showFirstColumn="0" showLastColumn="0" showRowStripes="1" showColumnStripes="0"/>
</table>
</file>

<file path=xl/tables/table2.xml><?xml version="1.0" encoding="utf-8"?>
<table xmlns="http://schemas.openxmlformats.org/spreadsheetml/2006/main" id="1" name="Kurser" displayName="Kurser" ref="B14:H17" totalsRowShown="0" headerRowDxfId="11">
  <autoFilter ref="B14:H17"/>
  <tableColumns count="7">
    <tableColumn id="1" name="KURSNAMN" dataDxfId="10"/>
    <tableColumn id="2" name="KURSNUMMER" dataDxfId="9"/>
    <tableColumn id="3" name="Krav" dataDxfId="8"/>
    <tableColumn id="4" name="POÄNG" dataDxfId="7" dataCellStyle="Centrera tabell"/>
    <tableColumn id="5" name="SLUTFÖRD" dataDxfId="6" dataCellStyle="Centrera tabell"/>
    <tableColumn id="6" name="BETYG" dataDxfId="5" dataCellStyle="Betyg"/>
    <tableColumn id="7" name="TERMIN" dataDxfId="4" dataCellStyle="Vänsterjustera tabell"/>
  </tableColumns>
  <tableStyleInfo name="Tabellformat för universitetskurshanterare" showFirstColumn="0" showLastColumn="0" showRowStripes="1" showColumnStripes="0"/>
</table>
</file>

<file path=xl/tables/table3.xml><?xml version="1.0" encoding="utf-8"?>
<table xmlns="http://schemas.openxmlformats.org/spreadsheetml/2006/main" id="3" name="Månadsinkomst" displayName="Månadsinkomst" ref="B11:C15" totalsRowShown="0">
  <autoFilter ref="B11:C15"/>
  <tableColumns count="2">
    <tableColumn id="1" name="POST"/>
    <tableColumn id="2" name="BELOPP" dataDxfId="3"/>
  </tableColumns>
  <tableStyleInfo name="Tabellformat 2 för universitetskurshanterare" showFirstColumn="0" showLastColumn="0" showRowStripes="1" showColumnStripes="0"/>
</table>
</file>

<file path=xl/tables/table4.xml><?xml version="1.0" encoding="utf-8"?>
<table xmlns="http://schemas.openxmlformats.org/spreadsheetml/2006/main" id="5" name="Månadsutgifter" displayName="Månadsutgifter" ref="B5:C15" totalsRowShown="0">
  <autoFilter ref="B5:C15"/>
  <tableColumns count="2">
    <tableColumn id="1" name="POST"/>
    <tableColumn id="2" name="BELOPP" dataDxfId="2"/>
  </tableColumns>
  <tableStyleInfo name="Tabellformat 2 för universitetskurshanterare" showFirstColumn="0" showLastColumn="0" showRowStripes="1" showColumnStripes="0"/>
</table>
</file>

<file path=xl/tables/table5.xml><?xml version="1.0" encoding="utf-8"?>
<table xmlns="http://schemas.openxmlformats.org/spreadsheetml/2006/main" id="4" name="Terminsutgifter" displayName="Terminsutgifter" ref="B5:D11" totalsRowShown="0">
  <autoFilter ref="B5:D11"/>
  <tableColumns count="3">
    <tableColumn id="1" name="POST"/>
    <tableColumn id="2" name="BELOPP" dataDxfId="1"/>
    <tableColumn id="3" name="PER MÅNAD" dataDxfId="0">
      <calculatedColumnFormula>Terminsutgifter[[#This Row],[BELOPP]]/Månader_i_termin</calculatedColumnFormula>
    </tableColumn>
  </tableColumns>
  <tableStyleInfo name="Tabellformat 2 för universitetskurshanterare" showFirstColumn="0" showLastColumn="0" showRowStripes="1" showColumnStripes="0"/>
</table>
</file>

<file path=xl/tables/table6.xml><?xml version="1.0" encoding="utf-8"?>
<table xmlns="http://schemas.openxmlformats.org/spreadsheetml/2006/main" id="7" name="Litteraturlista" displayName="Litteraturlista" ref="B4:G7" totalsRowShown="0">
  <autoFilter ref="B4:G7"/>
  <tableColumns count="6">
    <tableColumn id="1" name="TITEL"/>
    <tableColumn id="2" name="FÖRFATTARE"/>
    <tableColumn id="3" name="KURS"/>
    <tableColumn id="4" name="VAR KÖPA?"/>
    <tableColumn id="5" name="ISBN"/>
    <tableColumn id="6" name="ANTECKNINGAR"/>
  </tableColumns>
  <tableStyleInfo name="Tabellformat för universitetskurshanterare" showFirstColumn="0" showLastColumn="0" showRowStripes="1" showColumnStripes="0"/>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I29"/>
  <sheetViews>
    <sheetView showGridLines="0" tabSelected="1" zoomScaleNormal="100" workbookViewId="0"/>
  </sheetViews>
  <sheetFormatPr defaultColWidth="9" defaultRowHeight="31.5" customHeight="1" x14ac:dyDescent="0.2"/>
  <cols>
    <col min="1" max="1" width="2.625" style="1" customWidth="1"/>
    <col min="2" max="2" width="10.625" style="1" customWidth="1"/>
    <col min="3" max="3" width="21.125" customWidth="1"/>
    <col min="4" max="9" width="16.75" customWidth="1"/>
    <col min="10" max="10" width="2.625" customWidth="1"/>
  </cols>
  <sheetData>
    <row r="1" spans="2:9" s="2" customFormat="1" ht="24.95" customHeight="1" x14ac:dyDescent="0.25">
      <c r="B1" s="2" t="s">
        <v>0</v>
      </c>
    </row>
    <row r="2" spans="2:9" s="3" customFormat="1" ht="39.950000000000003" customHeight="1" x14ac:dyDescent="0.45">
      <c r="B2" s="3" t="s">
        <v>1</v>
      </c>
    </row>
    <row r="3" spans="2:9" ht="39.950000000000003" customHeight="1" x14ac:dyDescent="0.55000000000000004">
      <c r="C3" s="8" t="s">
        <v>3</v>
      </c>
      <c r="D3" s="39" t="s">
        <v>6</v>
      </c>
      <c r="E3" s="39"/>
      <c r="F3" s="4" t="s">
        <v>10</v>
      </c>
    </row>
    <row r="4" spans="2:9" ht="29.25" x14ac:dyDescent="0.2">
      <c r="C4" s="38">
        <v>0.375</v>
      </c>
      <c r="D4" s="7">
        <v>60</v>
      </c>
      <c r="E4" s="5" t="s">
        <v>8</v>
      </c>
    </row>
    <row r="5" spans="2:9" ht="33" customHeight="1" x14ac:dyDescent="0.2">
      <c r="B5" s="33" t="s">
        <v>2</v>
      </c>
      <c r="C5" s="34" t="s">
        <v>4</v>
      </c>
      <c r="D5" s="34" t="s">
        <v>7</v>
      </c>
      <c r="E5" s="34" t="s">
        <v>9</v>
      </c>
      <c r="F5" s="34" t="s">
        <v>11</v>
      </c>
      <c r="G5" s="34" t="s">
        <v>13</v>
      </c>
      <c r="H5" s="34" t="s">
        <v>14</v>
      </c>
      <c r="I5" s="34" t="s">
        <v>15</v>
      </c>
    </row>
    <row r="6" spans="2:9" ht="31.5" customHeight="1" x14ac:dyDescent="0.2">
      <c r="B6" s="36">
        <f t="shared" ref="B6:B29" si="0">Starttid+TIME(0,(ROW(A1)-1)*Tidsintervall,0)</f>
        <v>0.375</v>
      </c>
      <c r="C6" s="20" t="s">
        <v>5</v>
      </c>
      <c r="D6" s="20" t="s">
        <v>5</v>
      </c>
      <c r="E6" s="20" t="s">
        <v>5</v>
      </c>
      <c r="F6" s="20" t="s">
        <v>5</v>
      </c>
      <c r="G6" s="20" t="s">
        <v>5</v>
      </c>
      <c r="H6" s="20"/>
      <c r="I6" s="20"/>
    </row>
    <row r="7" spans="2:9" ht="31.5" customHeight="1" x14ac:dyDescent="0.2">
      <c r="B7" s="35">
        <f t="shared" si="0"/>
        <v>0.41666666666666669</v>
      </c>
      <c r="C7" s="19" t="s">
        <v>88</v>
      </c>
      <c r="D7" s="19"/>
      <c r="E7" s="19"/>
      <c r="F7" s="19"/>
      <c r="G7" s="19"/>
      <c r="H7" s="19"/>
      <c r="I7" s="19"/>
    </row>
    <row r="8" spans="2:9" ht="31.5" customHeight="1" x14ac:dyDescent="0.2">
      <c r="B8" s="35">
        <f t="shared" si="0"/>
        <v>0.45833333333333331</v>
      </c>
      <c r="C8" s="19"/>
      <c r="D8" s="19"/>
      <c r="E8" s="19"/>
      <c r="F8" s="19" t="s">
        <v>12</v>
      </c>
      <c r="G8" s="19"/>
      <c r="H8" s="19"/>
      <c r="I8" s="19"/>
    </row>
    <row r="9" spans="2:9" ht="31.5" customHeight="1" x14ac:dyDescent="0.2">
      <c r="B9" s="35">
        <f t="shared" si="0"/>
        <v>0.5</v>
      </c>
      <c r="C9" s="19"/>
      <c r="D9" s="19"/>
      <c r="E9" s="19"/>
      <c r="F9" s="19"/>
      <c r="G9" s="19"/>
      <c r="H9" s="19"/>
      <c r="I9" s="19"/>
    </row>
    <row r="10" spans="2:9" ht="31.5" customHeight="1" x14ac:dyDescent="0.2">
      <c r="B10" s="35">
        <f t="shared" si="0"/>
        <v>0.54166666666666663</v>
      </c>
      <c r="C10" s="19"/>
      <c r="D10" s="19"/>
      <c r="E10" s="19"/>
      <c r="F10" s="19"/>
      <c r="G10" s="19"/>
      <c r="H10" s="19"/>
      <c r="I10" s="19"/>
    </row>
    <row r="11" spans="2:9" ht="31.5" customHeight="1" x14ac:dyDescent="0.2">
      <c r="B11" s="35">
        <f t="shared" si="0"/>
        <v>0.58333333333333337</v>
      </c>
      <c r="C11" s="19"/>
      <c r="D11" s="19"/>
      <c r="E11" s="19"/>
      <c r="F11" s="19"/>
      <c r="G11" s="19"/>
      <c r="H11" s="19"/>
      <c r="I11" s="19"/>
    </row>
    <row r="12" spans="2:9" ht="31.5" customHeight="1" x14ac:dyDescent="0.2">
      <c r="B12" s="35">
        <f t="shared" si="0"/>
        <v>0.625</v>
      </c>
      <c r="C12" s="19"/>
      <c r="D12" s="19"/>
      <c r="E12" s="19"/>
      <c r="F12" s="37"/>
      <c r="G12" s="19"/>
      <c r="H12" s="19"/>
      <c r="I12" s="19"/>
    </row>
    <row r="13" spans="2:9" ht="31.5" customHeight="1" x14ac:dyDescent="0.2">
      <c r="B13" s="35">
        <f t="shared" si="0"/>
        <v>0.66666666666666674</v>
      </c>
      <c r="C13" s="19"/>
      <c r="D13" s="19"/>
      <c r="E13" s="19"/>
      <c r="F13" s="19"/>
      <c r="G13" s="19"/>
      <c r="H13" s="19"/>
      <c r="I13" s="19"/>
    </row>
    <row r="14" spans="2:9" ht="31.5" customHeight="1" x14ac:dyDescent="0.2">
      <c r="B14" s="35">
        <f t="shared" si="0"/>
        <v>0.70833333333333326</v>
      </c>
      <c r="C14" s="19"/>
      <c r="D14" s="19"/>
      <c r="E14" s="19"/>
      <c r="F14" s="19"/>
      <c r="G14" s="19"/>
      <c r="H14" s="19"/>
      <c r="I14" s="19"/>
    </row>
    <row r="15" spans="2:9" ht="31.5" customHeight="1" x14ac:dyDescent="0.2">
      <c r="B15" s="35">
        <f t="shared" si="0"/>
        <v>0.75</v>
      </c>
      <c r="C15" s="19"/>
      <c r="D15" s="19"/>
      <c r="E15" s="19"/>
      <c r="F15" s="19"/>
      <c r="G15" s="19"/>
      <c r="H15" s="19"/>
      <c r="I15" s="19"/>
    </row>
    <row r="16" spans="2:9" ht="31.5" customHeight="1" x14ac:dyDescent="0.2">
      <c r="B16" s="35">
        <f t="shared" si="0"/>
        <v>0.79166666666666674</v>
      </c>
      <c r="C16" s="19"/>
      <c r="D16" s="19"/>
      <c r="E16" s="19"/>
      <c r="F16" s="19"/>
      <c r="G16" s="19"/>
      <c r="H16" s="19"/>
      <c r="I16" s="19"/>
    </row>
    <row r="17" spans="2:9" ht="31.5" customHeight="1" x14ac:dyDescent="0.2">
      <c r="B17" s="35">
        <f t="shared" si="0"/>
        <v>0.83333333333333326</v>
      </c>
      <c r="C17" s="19"/>
      <c r="D17" s="19"/>
      <c r="E17" s="19"/>
      <c r="F17" s="19"/>
      <c r="G17" s="19"/>
      <c r="H17" s="19"/>
      <c r="I17" s="19"/>
    </row>
    <row r="18" spans="2:9" ht="31.5" customHeight="1" x14ac:dyDescent="0.2">
      <c r="B18" s="35">
        <f t="shared" si="0"/>
        <v>0.875</v>
      </c>
      <c r="C18" s="19"/>
      <c r="D18" s="19"/>
      <c r="E18" s="19"/>
      <c r="F18" s="19"/>
      <c r="G18" s="19"/>
      <c r="H18" s="19"/>
      <c r="I18" s="19"/>
    </row>
    <row r="19" spans="2:9" ht="31.5" customHeight="1" x14ac:dyDescent="0.2">
      <c r="B19" s="35">
        <f t="shared" si="0"/>
        <v>0.91666666666666663</v>
      </c>
      <c r="C19" s="19"/>
      <c r="D19" s="19"/>
      <c r="E19" s="19"/>
      <c r="F19" s="19"/>
      <c r="G19" s="19"/>
      <c r="H19" s="19"/>
      <c r="I19" s="19"/>
    </row>
    <row r="20" spans="2:9" ht="31.5" customHeight="1" x14ac:dyDescent="0.2">
      <c r="B20" s="35">
        <f t="shared" si="0"/>
        <v>0.95833333333333337</v>
      </c>
      <c r="C20" s="19"/>
      <c r="D20" s="19"/>
      <c r="E20" s="19"/>
      <c r="F20" s="19"/>
      <c r="G20" s="19"/>
      <c r="H20" s="19"/>
      <c r="I20" s="19"/>
    </row>
    <row r="21" spans="2:9" ht="31.5" customHeight="1" x14ac:dyDescent="0.2">
      <c r="B21" s="35">
        <f t="shared" si="0"/>
        <v>1</v>
      </c>
      <c r="C21" s="19"/>
      <c r="D21" s="19"/>
      <c r="E21" s="19"/>
      <c r="F21" s="19"/>
      <c r="G21" s="19"/>
      <c r="H21" s="19"/>
      <c r="I21" s="19"/>
    </row>
    <row r="22" spans="2:9" ht="31.5" customHeight="1" x14ac:dyDescent="0.2">
      <c r="B22" s="35">
        <f t="shared" si="0"/>
        <v>1.0416666666666665</v>
      </c>
      <c r="C22" s="19"/>
      <c r="D22" s="19"/>
      <c r="E22" s="19"/>
      <c r="F22" s="19"/>
      <c r="G22" s="19"/>
      <c r="H22" s="19"/>
      <c r="I22" s="19"/>
    </row>
    <row r="23" spans="2:9" ht="31.5" customHeight="1" x14ac:dyDescent="0.2">
      <c r="B23" s="35">
        <f t="shared" si="0"/>
        <v>1.0833333333333335</v>
      </c>
      <c r="C23" s="19"/>
      <c r="D23" s="19"/>
      <c r="E23" s="19"/>
      <c r="F23" s="19"/>
      <c r="G23" s="19"/>
      <c r="H23" s="19"/>
      <c r="I23" s="19"/>
    </row>
    <row r="24" spans="2:9" ht="31.5" customHeight="1" x14ac:dyDescent="0.2">
      <c r="B24" s="35">
        <f t="shared" si="0"/>
        <v>1.125</v>
      </c>
      <c r="C24" s="19"/>
      <c r="D24" s="19"/>
      <c r="E24" s="19"/>
      <c r="F24" s="19"/>
      <c r="G24" s="19"/>
      <c r="H24" s="19"/>
      <c r="I24" s="19"/>
    </row>
    <row r="25" spans="2:9" ht="31.5" customHeight="1" x14ac:dyDescent="0.2">
      <c r="B25" s="35">
        <f t="shared" si="0"/>
        <v>1.1666666666666665</v>
      </c>
      <c r="C25" s="19"/>
      <c r="D25" s="19"/>
      <c r="E25" s="19"/>
      <c r="F25" s="19"/>
      <c r="G25" s="19"/>
      <c r="H25" s="19"/>
      <c r="I25" s="19"/>
    </row>
    <row r="26" spans="2:9" ht="31.5" customHeight="1" x14ac:dyDescent="0.2">
      <c r="B26" s="35">
        <f t="shared" si="0"/>
        <v>1.2083333333333335</v>
      </c>
      <c r="C26" s="19"/>
      <c r="D26" s="19"/>
      <c r="E26" s="19"/>
      <c r="F26" s="19"/>
      <c r="G26" s="19"/>
      <c r="H26" s="19"/>
      <c r="I26" s="19"/>
    </row>
    <row r="27" spans="2:9" ht="31.5" customHeight="1" x14ac:dyDescent="0.2">
      <c r="B27" s="35">
        <f t="shared" si="0"/>
        <v>1.25</v>
      </c>
      <c r="C27" s="19"/>
      <c r="D27" s="19"/>
      <c r="E27" s="19"/>
      <c r="F27" s="19"/>
      <c r="G27" s="19"/>
      <c r="H27" s="19"/>
      <c r="I27" s="19"/>
    </row>
    <row r="28" spans="2:9" ht="31.5" customHeight="1" x14ac:dyDescent="0.2">
      <c r="B28" s="35">
        <f t="shared" si="0"/>
        <v>1.2916666666666665</v>
      </c>
      <c r="C28" s="19"/>
      <c r="D28" s="19"/>
      <c r="E28" s="19"/>
      <c r="F28" s="19"/>
      <c r="G28" s="19"/>
      <c r="H28" s="19"/>
      <c r="I28" s="19"/>
    </row>
    <row r="29" spans="2:9" ht="31.5" customHeight="1" x14ac:dyDescent="0.2">
      <c r="B29" s="35">
        <f t="shared" si="0"/>
        <v>1.3333333333333335</v>
      </c>
      <c r="C29" s="19"/>
      <c r="D29" s="19"/>
      <c r="E29" s="19"/>
      <c r="F29" s="19"/>
      <c r="G29" s="19"/>
      <c r="H29" s="19"/>
      <c r="I29" s="19"/>
    </row>
  </sheetData>
  <mergeCells count="1">
    <mergeCell ref="D3:E3"/>
  </mergeCells>
  <dataValidations count="6">
    <dataValidation allowBlank="1" showInputMessage="1" showErrorMessage="1" prompt="Kalkylbladet Termin spårar dagsschemat för valfri vecka, med anpassad starttid och lista med uppgifter. Det finns ett poängkalkylblad för terminspoäng och snittbetyg, 3 budgetkalkylblad för inkomst och utgifter och ett kalkylblad för litteraturlista" sqref="A1"/>
    <dataValidation allowBlank="1" showInputMessage="1" showErrorMessage="1" prompt="Ange starttid för schematabellen" sqref="C4"/>
    <dataValidation allowBlank="1" showInputMessage="1" showErrorMessage="1" prompt="Ange tidsintervallet i minuter. Då delas schemat upp i det angivna tidsintervallet. 60 minuter visar exempelvis timuppgifter" sqref="D4"/>
    <dataValidation allowBlank="1" showInputMessage="1" showErrorMessage="1" prompt="Automatiskt justerad tid baserat på starttiden i C4" sqref="B5"/>
    <dataValidation allowBlank="1" showInputMessage="1" showErrorMessage="1" prompt="Ange uppgifter för den aktuella veckodagen i den här kolumnen" sqref="C5:I5"/>
    <dataValidation allowBlank="1" showInputMessage="1" showErrorMessage="1" prompt="Ange året för den här höstterminen i den här cellen så uppdaterar den automatiskt året i andra kalkylblad" sqref="F3"/>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zoomScaleNormal="100" workbookViewId="0"/>
  </sheetViews>
  <sheetFormatPr defaultColWidth="9" defaultRowHeight="33" customHeight="1" x14ac:dyDescent="0.2"/>
  <cols>
    <col min="1" max="1" width="2.625" customWidth="1"/>
    <col min="2" max="2" width="35.625" customWidth="1"/>
    <col min="3" max="3" width="20.625" customWidth="1"/>
    <col min="4" max="4" width="30.625" customWidth="1"/>
    <col min="5" max="5" width="20.625" customWidth="1"/>
    <col min="6" max="8" width="16.75" customWidth="1"/>
    <col min="9" max="9" width="2.625" customWidth="1"/>
  </cols>
  <sheetData>
    <row r="1" spans="2:8" s="2" customFormat="1" ht="24.95" customHeight="1" x14ac:dyDescent="0.25">
      <c r="B1" s="2" t="s">
        <v>16</v>
      </c>
    </row>
    <row r="2" spans="2:8" s="3" customFormat="1" ht="39.950000000000003" customHeight="1" x14ac:dyDescent="0.45">
      <c r="B2" s="3" t="s">
        <v>17</v>
      </c>
    </row>
    <row r="3" spans="2:8" ht="39.950000000000003" customHeight="1" x14ac:dyDescent="0.55000000000000004">
      <c r="B3" s="10" t="s">
        <v>18</v>
      </c>
      <c r="C3" s="4" t="str">
        <f>År</f>
        <v>ÅR</v>
      </c>
    </row>
    <row r="4" spans="2:8" ht="14.25" x14ac:dyDescent="0.2">
      <c r="B4" s="8" t="s">
        <v>19</v>
      </c>
      <c r="D4" s="8" t="s">
        <v>19</v>
      </c>
    </row>
    <row r="5" spans="2:8" ht="25.5" customHeight="1" x14ac:dyDescent="0.2">
      <c r="B5" s="1">
        <f>AVERAGE(Kurser[BETYG])</f>
        <v>3.5</v>
      </c>
      <c r="C5" s="6" t="str">
        <f>IFERROR(TEXT(AVERAGEIF(Kurser[SLUTFÖRD],"Ja",Kurser[BETYG]),"0,00"),"0,00")&amp;" Nuv. medelbetyg"</f>
        <v>3,50 Nuv. medelbetyg</v>
      </c>
      <c r="D5" s="1">
        <f>COUNTIF(Kurser[SLUTFÖRD],"Ja")/COUNTA(Kurser[KURSNAMN])</f>
        <v>0.66666666666666663</v>
      </c>
      <c r="E5" s="12" t="str">
        <f>TEXT(COUNTIF(Kurser[SLUTFÖRD],"Ja")/COUNTA(Kurser[KURSNAMN]),"0%")&amp;" slutfört"</f>
        <v>67% slutfört</v>
      </c>
    </row>
    <row r="6" spans="2:8" ht="37.5" customHeight="1" x14ac:dyDescent="0.2">
      <c r="B6" s="16" t="s">
        <v>20</v>
      </c>
    </row>
    <row r="7" spans="2:8" ht="33" customHeight="1" x14ac:dyDescent="0.2">
      <c r="B7" s="8" t="s">
        <v>21</v>
      </c>
      <c r="C7" s="9" t="s">
        <v>32</v>
      </c>
      <c r="D7" s="9" t="s">
        <v>35</v>
      </c>
      <c r="E7" s="9" t="s">
        <v>36</v>
      </c>
    </row>
    <row r="8" spans="2:8" ht="33" customHeight="1" thickBot="1" x14ac:dyDescent="0.25">
      <c r="B8" s="13" t="s">
        <v>22</v>
      </c>
      <c r="C8" s="17">
        <f>IF(SUMIF(Kurser[Krav],POÄNG!$B8,Kurser[POÄNG])=0,"0",SUMIF(Kurser[Krav],POÄNG!$B8,Kurser[POÄNG]))</f>
        <v>4</v>
      </c>
      <c r="D8" s="17">
        <f>SUMIFS(Kurser[POÄNG],Kurser[Krav],POÄNG!$B8,Kurser[SLUTFÖRD],"Ja")</f>
        <v>4</v>
      </c>
      <c r="E8" s="17">
        <f>SUMIF(Kurser[Krav],POÄNG!$B8,Kurser[POÄNG])-SUMIFS(Kurser[POÄNG],Kurser[Krav],POÄNG!$B8,Kurser[SLUTFÖRD],"Ja")</f>
        <v>0</v>
      </c>
      <c r="G8" s="27"/>
    </row>
    <row r="9" spans="2:8" ht="33" customHeight="1" thickBot="1" x14ac:dyDescent="0.25">
      <c r="B9" s="13" t="s">
        <v>23</v>
      </c>
      <c r="C9" s="17">
        <f>IF(SUMIF(Kurser[Krav],POÄNG!$B9,Kurser[POÄNG])=0,"0",SUMIF(Kurser[Krav],POÄNG!$B9,Kurser[POÄNG]))</f>
        <v>3</v>
      </c>
      <c r="D9" s="17">
        <f>SUMIFS(Kurser[POÄNG],Kurser[Krav],POÄNG!$B9,Kurser[SLUTFÖRD],"Ja")</f>
        <v>0</v>
      </c>
      <c r="E9" s="17">
        <f>SUMIF(Kurser[Krav],POÄNG!$B9,Kurser[POÄNG])-SUMIFS(Kurser[POÄNG],Kurser[Krav],POÄNG!$B9,Kurser[SLUTFÖRD],"Ja")</f>
        <v>3</v>
      </c>
    </row>
    <row r="10" spans="2:8" ht="33" customHeight="1" thickBot="1" x14ac:dyDescent="0.25">
      <c r="B10" s="13" t="s">
        <v>24</v>
      </c>
      <c r="C10" s="17">
        <f>IF(SUMIF(Kurser[Krav],POÄNG!$B10,Kurser[POÄNG])=0,"0",SUMIF(Kurser[Krav],POÄNG!$B10,Kurser[POÄNG]))</f>
        <v>2</v>
      </c>
      <c r="D10" s="17">
        <f>SUMIFS(Kurser[POÄNG],Kurser[Krav],POÄNG!$B10,Kurser[SLUTFÖRD],"Ja")</f>
        <v>2</v>
      </c>
      <c r="E10" s="17">
        <f>SUMIF(Kurser[Krav],POÄNG!$B10,Kurser[POÄNG])-SUMIFS(Kurser[POÄNG],Kurser[Krav],POÄNG!$B10,Kurser[SLUTFÖRD],"Ja")</f>
        <v>0</v>
      </c>
    </row>
    <row r="11" spans="2:8" ht="33" customHeight="1" thickBot="1" x14ac:dyDescent="0.25">
      <c r="B11" s="13" t="s">
        <v>25</v>
      </c>
      <c r="C11" s="17" t="str">
        <f>IF(SUMIF(Kurser[Krav],POÄNG!$B11,Kurser[POÄNG])=0,"0",SUMIF(Kurser[Krav],POÄNG!$B11,Kurser[POÄNG]))</f>
        <v>0</v>
      </c>
      <c r="D11" s="17">
        <f>SUMIFS(Kurser[POÄNG],Kurser[Krav],POÄNG!$B11,Kurser[SLUTFÖRD],"Ja")</f>
        <v>0</v>
      </c>
      <c r="E11" s="17">
        <f>SUMIF(Kurser[Krav],POÄNG!$B11,Kurser[POÄNG])-SUMIFS(Kurser[POÄNG],Kurser[Krav],POÄNG!$B11,Kurser[SLUTFÖRD],"Ja")</f>
        <v>0</v>
      </c>
    </row>
    <row r="12" spans="2:8" ht="33" customHeight="1" x14ac:dyDescent="0.2">
      <c r="B12" t="s">
        <v>26</v>
      </c>
      <c r="C12" s="11">
        <f>SUBTOTAL(109,POÄNG!$C$8:$C$11)</f>
        <v>9</v>
      </c>
      <c r="D12" s="11">
        <f>SUBTOTAL(109,POÄNG!$D$8:$D$11)</f>
        <v>6</v>
      </c>
      <c r="E12" s="11">
        <f>SUBTOTAL(109,POÄNG!$E$8:$E$11)</f>
        <v>3</v>
      </c>
    </row>
    <row r="13" spans="2:8" ht="33" customHeight="1" x14ac:dyDescent="0.2">
      <c r="B13" s="10" t="s">
        <v>27</v>
      </c>
    </row>
    <row r="14" spans="2:8" ht="33" customHeight="1" x14ac:dyDescent="0.2">
      <c r="B14" s="18" t="s">
        <v>28</v>
      </c>
      <c r="C14" s="18" t="s">
        <v>33</v>
      </c>
      <c r="D14" s="18" t="s">
        <v>21</v>
      </c>
      <c r="E14" s="18" t="s">
        <v>37</v>
      </c>
      <c r="F14" s="18" t="s">
        <v>38</v>
      </c>
      <c r="G14" s="18" t="s">
        <v>41</v>
      </c>
      <c r="H14" s="18" t="s">
        <v>42</v>
      </c>
    </row>
    <row r="15" spans="2:8" ht="33" customHeight="1" x14ac:dyDescent="0.2">
      <c r="B15" s="20" t="s">
        <v>29</v>
      </c>
      <c r="C15" s="20" t="s">
        <v>89</v>
      </c>
      <c r="D15" s="20" t="s">
        <v>22</v>
      </c>
      <c r="E15" s="21">
        <v>4</v>
      </c>
      <c r="F15" s="21" t="s">
        <v>39</v>
      </c>
      <c r="G15" s="22">
        <v>4</v>
      </c>
      <c r="H15" s="23" t="s">
        <v>43</v>
      </c>
    </row>
    <row r="16" spans="2:8" ht="33" customHeight="1" x14ac:dyDescent="0.2">
      <c r="B16" s="19" t="s">
        <v>30</v>
      </c>
      <c r="C16" s="19" t="s">
        <v>89</v>
      </c>
      <c r="D16" s="19" t="s">
        <v>23</v>
      </c>
      <c r="E16" s="24">
        <v>3</v>
      </c>
      <c r="F16" s="24" t="s">
        <v>40</v>
      </c>
      <c r="G16" s="25"/>
      <c r="H16" s="26" t="s">
        <v>43</v>
      </c>
    </row>
    <row r="17" spans="2:8" ht="33" customHeight="1" x14ac:dyDescent="0.2">
      <c r="B17" s="19" t="s">
        <v>31</v>
      </c>
      <c r="C17" s="19" t="s">
        <v>89</v>
      </c>
      <c r="D17" s="19" t="s">
        <v>24</v>
      </c>
      <c r="E17" s="24">
        <v>2</v>
      </c>
      <c r="F17" s="24" t="s">
        <v>39</v>
      </c>
      <c r="G17" s="25">
        <v>3</v>
      </c>
      <c r="H17" s="26" t="s">
        <v>43</v>
      </c>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Hoppsan!" error="Betyg beräknas som medelbetyg (oviktat) och bör vara mellan 0 och 4." sqref="G15:G17">
      <formula1>0</formula1>
      <formula2>4</formula2>
    </dataValidation>
    <dataValidation allowBlank="1" showInputMessage="1" showErrorMessage="1" prompt="Välj Ja eller Nej från listrutan för att ange om kursen har slutförts eller inte. Välj ALT+NEDPIL, navigera till antingen Ja eller Nej och välj ENTER" sqref="F14"/>
    <dataValidation allowBlank="1" showInputMessage="1" showErrorMessage="1" prompt="Ange universitetets namn i den här cellen" sqref="B1"/>
    <dataValidation allowBlank="1" showInputMessage="1" showErrorMessage="1" prompt="Ange examenstitel i den här cellen" sqref="B3"/>
    <dataValidation allowBlank="1" showInputMessage="1" showErrorMessage="1" prompt="Året för den här terminen uppdateras automatiskt baserat på indata i terminkalkylbladet F3" sqref="C3"/>
    <dataValidation allowBlank="1" showInputMessage="1" showErrorMessage="1" prompt="Datastapel som visar det nuvarande medelbetyget på en 4.0-skala" sqref="B5"/>
    <dataValidation allowBlank="1" showInputMessage="1" showErrorMessage="1" prompt="Datastapeln visar procentandelen av de övergripande kurser som är slutförda" sqref="D5"/>
    <dataValidation allowBlank="1" showInputMessage="1" showErrorMessage="1" prompt="De fyra viktigaste kraven för universitetsexamen anges i cellerna B8 - B11" sqref="B7"/>
    <dataValidation allowBlank="1" showInputMessage="1" showErrorMessage="1" prompt="Antalet totala poäng som krävs för varje universitetsexamen uppdateras automatiskt i cellerna C8 - C11. En summa av totalt antal poäng beräknas automatiskt i C12" sqref="C7"/>
    <dataValidation allowBlank="1" showInputMessage="1" showErrorMessage="1" prompt="Antalet tagna poäng beräknas automatiskt i cellerna D8 - D11. En summa av antal tagna poäng beräknas automatiskt i D12" sqref="D7"/>
    <dataValidation allowBlank="1" showInputMessage="1" showErrorMessage="1" prompt="Återstående poäng som behövs för att uppfylla alla krav uppdateras automatiskt i cellerna E8 - E11. En summa av antal poäng som behövs beräknas automatiskt i E12" sqref="E7"/>
    <dataValidation allowBlank="1" showInputMessage="1" showErrorMessage="1" prompt="Ange kursnamn i den här kolumnen" sqref="B14"/>
    <dataValidation allowBlank="1" showInputMessage="1" showErrorMessage="1" prompt="Ange kursnummer i den här kolumnen" sqref="C14"/>
    <dataValidation allowBlank="1" showInputMessage="1" showErrorMessage="1" prompt="Ange kravet i den här kolumnen" sqref="D14"/>
    <dataValidation allowBlank="1" showInputMessage="1" showErrorMessage="1" prompt="Ange antal poäng för varje kurs i den här kolumnen" sqref="E14"/>
    <dataValidation allowBlank="1" showInputMessage="1" showErrorMessage="1" prompt="Ange mottaget betyg för kursen i den här kolumnen för slutförda kurser" sqref="G14"/>
    <dataValidation allowBlank="1" showInputMessage="1" showErrorMessage="1" prompt="Ange den termin som kursen gäller i den här kolumnen" sqref="H14"/>
    <dataValidation allowBlank="1" showInputMessage="1" showErrorMessage="1" prompt="Poängkalkylbladet har två datastaplar som visar huvudförloppet, ett avsnitt för krav som automatiskt beräknar totalpoängen och poängen som krävs. Här finns också en tabell med kurser för att spara kursinformation" sqref="A1"/>
    <dataValidation type="list" allowBlank="1" showErrorMessage="1" error="Välj Ja eller Nej i listan. FÖRSÖK IGEN, sedan ALT+NEDPIL, sedan ENTER för att välja ett värde. AVSLUTA för att avsluta cellen" sqref="F15:F17">
      <formula1>"Ja,Nej"</formula1>
    </dataValidation>
    <dataValidation allowBlank="1" showInputMessage="1" showErrorMessage="1" prompt="Nuvarande medelbetyg beräknas automatiskt" sqref="C5"/>
    <dataValidation allowBlank="1" showInputMessage="1" showErrorMessage="1" prompt="Resultatöversikt beräknas automatiskt" sqref="E5"/>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zoomScaleNormal="100" workbookViewId="0"/>
  </sheetViews>
  <sheetFormatPr defaultColWidth="9" defaultRowHeight="33" customHeight="1" x14ac:dyDescent="0.2"/>
  <cols>
    <col min="1" max="1" width="2.625" customWidth="1"/>
    <col min="2" max="2" width="35.625" customWidth="1"/>
    <col min="3" max="4" width="30.625" customWidth="1"/>
  </cols>
  <sheetData>
    <row r="1" spans="2:4" s="2" customFormat="1" ht="24.95" customHeight="1" x14ac:dyDescent="0.25">
      <c r="B1" s="2" t="str">
        <f>Universitet</f>
        <v>UNIVERSITET</v>
      </c>
    </row>
    <row r="2" spans="2:4" s="3" customFormat="1" ht="39.950000000000003" customHeight="1" x14ac:dyDescent="0.45">
      <c r="B2" s="3" t="s">
        <v>44</v>
      </c>
    </row>
    <row r="3" spans="2:4" ht="39.950000000000003" customHeight="1" x14ac:dyDescent="0.55000000000000004">
      <c r="B3" s="10" t="s">
        <v>45</v>
      </c>
      <c r="C3" s="4" t="str">
        <f>År</f>
        <v>ÅR</v>
      </c>
    </row>
    <row r="4" spans="2:4" ht="14.25" x14ac:dyDescent="0.2">
      <c r="B4" s="8" t="s">
        <v>46</v>
      </c>
    </row>
    <row r="5" spans="2:4" ht="29.25" x14ac:dyDescent="0.2">
      <c r="B5" s="14">
        <f>NETTOMÅNADSUTGIFTER/NETTOMÅNADSINKOMST</f>
        <v>0.74545454545454548</v>
      </c>
    </row>
    <row r="6" spans="2:4" ht="25.5" customHeight="1" x14ac:dyDescent="0.2">
      <c r="B6" s="40">
        <f>B5</f>
        <v>0.74545454545454548</v>
      </c>
      <c r="C6" s="40"/>
    </row>
    <row r="7" spans="2:4" ht="30" customHeight="1" x14ac:dyDescent="0.2">
      <c r="B7" s="8" t="s">
        <v>47</v>
      </c>
      <c r="C7" s="8" t="s">
        <v>54</v>
      </c>
      <c r="D7" s="8" t="s">
        <v>56</v>
      </c>
    </row>
    <row r="8" spans="2:4" ht="29.25" x14ac:dyDescent="0.2">
      <c r="B8" s="28">
        <f>C10</f>
        <v>27500</v>
      </c>
      <c r="C8" s="29">
        <f>NETTOMÅNADSUTGIFTER!C4+TERMINSUTGIFTER!D4</f>
        <v>20500</v>
      </c>
      <c r="D8" s="28">
        <f>NETTOMÅNADSINKOMST-NETTOMÅNADSUTGIFTER</f>
        <v>7000</v>
      </c>
    </row>
    <row r="9" spans="2:4" ht="14.25" x14ac:dyDescent="0.2">
      <c r="B9" s="12" t="s">
        <v>48</v>
      </c>
      <c r="C9" s="6">
        <v>4</v>
      </c>
    </row>
    <row r="10" spans="2:4" ht="30" customHeight="1" x14ac:dyDescent="0.2">
      <c r="B10" s="8" t="s">
        <v>49</v>
      </c>
      <c r="C10" s="30">
        <f>SUM(Månadsinkomst[BELOPP])</f>
        <v>27500</v>
      </c>
    </row>
    <row r="11" spans="2:4" ht="30" customHeight="1" x14ac:dyDescent="0.2">
      <c r="B11" t="s">
        <v>90</v>
      </c>
      <c r="C11" s="15" t="s">
        <v>55</v>
      </c>
    </row>
    <row r="12" spans="2:4" ht="33" customHeight="1" x14ac:dyDescent="0.2">
      <c r="B12" t="s">
        <v>50</v>
      </c>
      <c r="C12" s="32">
        <v>15000</v>
      </c>
    </row>
    <row r="13" spans="2:4" ht="33" customHeight="1" x14ac:dyDescent="0.2">
      <c r="B13" t="s">
        <v>51</v>
      </c>
      <c r="C13" s="32">
        <v>5000</v>
      </c>
    </row>
    <row r="14" spans="2:4" ht="33" customHeight="1" x14ac:dyDescent="0.2">
      <c r="B14" t="s">
        <v>52</v>
      </c>
      <c r="C14" s="32">
        <v>5000</v>
      </c>
    </row>
    <row r="15" spans="2:4" ht="33" customHeight="1" x14ac:dyDescent="0.2">
      <c r="B15" t="s">
        <v>53</v>
      </c>
      <c r="C15" s="32">
        <v>2500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Universitetets namn uppdateras automatiskt från namnet på cell B1 i poängkalkylbladet" sqref="B1"/>
    <dataValidation allowBlank="1" showInputMessage="1" showErrorMessage="1" prompt="Året för den här terminen uppdateras automatiskt baserat på indata i terminkalkylbladet F3" sqref="C3"/>
    <dataValidation allowBlank="1" showInputMessage="1" showErrorMessage="1" prompt="Automatiskt beräknad procent av inkomst som spenderats som procentandel i den här cellen" sqref="B5"/>
    <dataValidation allowBlank="1" showInputMessage="1" showErrorMessage="1" prompt="Datastapel som genereras automatiskt baserat på procentandelen av inkomst som spenderats i cell B5" sqref="B6:C6"/>
    <dataValidation allowBlank="1" showInputMessage="1" showErrorMessage="1" prompt="Total nettomånadsinkomst genereras automatiskt från tabellen Månadsinkomst" sqref="B8"/>
    <dataValidation allowBlank="1" showInputMessage="1" showErrorMessage="1" prompt="Nettomånadsutgifter beräknas automatiskt från kalkyblbadet Nettomånadsutgifter" sqref="C8"/>
    <dataValidation allowBlank="1" showInputMessage="1" showErrorMessage="1" prompt="Det återstående saldot beräknas automatiskt baserat på nettomånadsinkomsten och nettomånadsutgifterna" sqref="D8"/>
    <dataValidation allowBlank="1" showInputMessage="1" showErrorMessage="1" prompt="Summan för månadsinkomster, som beräknas automatiskt utifrån informationen i tabellen Månadsinkomster" sqref="C10"/>
    <dataValidation allowBlank="1" showInputMessage="1" showErrorMessage="1" prompt="Ange månadsinkomstposter i den här kolumnen" sqref="B11"/>
    <dataValidation allowBlank="1" showInputMessage="1" showErrorMessage="1" prompt="Ange belopp för varje månadsinkomstspost i den här kolumnen" sqref="C11"/>
    <dataValidation allowBlank="1" showInputMessage="1" showErrorMessage="1" prompt="Antalet månader under en termin, används för att beräkna månatliga terminsutgifter i kalkylbladet Terminsutgifter" sqref="C9"/>
    <dataValidation allowBlank="1" showInputMessage="1" showErrorMessage="1" prompt="Kalkylbladet Budget innehåller information om hur stort kassaflödet är efter att alla inkomster och utgifter har redovisats, inklusive terminsutgifter. En datastapel visar procent av inkomsten som spenderats och en tabell spårar månadsinkomsten" sqref="A1"/>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zoomScaleNormal="100" workbookViewId="0"/>
  </sheetViews>
  <sheetFormatPr defaultColWidth="9" defaultRowHeight="33" customHeight="1" x14ac:dyDescent="0.2"/>
  <cols>
    <col min="1" max="1" width="2.625" customWidth="1"/>
    <col min="2" max="2" width="35.625" customWidth="1"/>
    <col min="3" max="3" width="30.625" customWidth="1"/>
    <col min="4" max="4" width="8.875" customWidth="1"/>
    <col min="5" max="5" width="30.5" customWidth="1"/>
    <col min="6" max="6" width="16.75" customWidth="1"/>
    <col min="7" max="7" width="8.875" customWidth="1"/>
    <col min="8" max="8" width="2.625" customWidth="1"/>
  </cols>
  <sheetData>
    <row r="1" spans="2:3" s="2" customFormat="1" ht="24.95" customHeight="1" x14ac:dyDescent="0.25">
      <c r="B1" s="2" t="str">
        <f>Universitet</f>
        <v>UNIVERSITET</v>
      </c>
    </row>
    <row r="2" spans="2:3" s="3" customFormat="1" ht="39.950000000000003" customHeight="1" x14ac:dyDescent="0.45">
      <c r="B2" s="3" t="s">
        <v>44</v>
      </c>
    </row>
    <row r="3" spans="2:3" ht="39.950000000000003" customHeight="1" x14ac:dyDescent="0.55000000000000004">
      <c r="B3" s="10" t="s">
        <v>57</v>
      </c>
      <c r="C3" s="4" t="str">
        <f>År</f>
        <v>ÅR</v>
      </c>
    </row>
    <row r="4" spans="2:3" ht="30" customHeight="1" x14ac:dyDescent="0.2">
      <c r="B4" s="8" t="s">
        <v>58</v>
      </c>
      <c r="C4" s="30">
        <f>SUM(Månadsutgifter[BELOPP])</f>
        <v>16750</v>
      </c>
    </row>
    <row r="5" spans="2:3" ht="30" customHeight="1" x14ac:dyDescent="0.2">
      <c r="B5" t="s">
        <v>90</v>
      </c>
      <c r="C5" s="15" t="s">
        <v>55</v>
      </c>
    </row>
    <row r="6" spans="2:3" ht="33" customHeight="1" x14ac:dyDescent="0.2">
      <c r="B6" t="s">
        <v>59</v>
      </c>
      <c r="C6" s="31">
        <v>3000</v>
      </c>
    </row>
    <row r="7" spans="2:3" ht="33" customHeight="1" x14ac:dyDescent="0.2">
      <c r="B7" t="s">
        <v>91</v>
      </c>
      <c r="C7" s="31">
        <v>500</v>
      </c>
    </row>
    <row r="8" spans="2:3" ht="33" customHeight="1" x14ac:dyDescent="0.2">
      <c r="B8" t="s">
        <v>60</v>
      </c>
      <c r="C8" s="31">
        <v>750</v>
      </c>
    </row>
    <row r="9" spans="2:3" ht="33" customHeight="1" x14ac:dyDescent="0.2">
      <c r="B9" t="s">
        <v>61</v>
      </c>
      <c r="C9" s="31">
        <v>2500</v>
      </c>
    </row>
    <row r="10" spans="2:3" ht="33" customHeight="1" x14ac:dyDescent="0.2">
      <c r="B10" t="s">
        <v>62</v>
      </c>
      <c r="C10" s="31">
        <v>500</v>
      </c>
    </row>
    <row r="11" spans="2:3" ht="33" customHeight="1" x14ac:dyDescent="0.2">
      <c r="B11" t="s">
        <v>63</v>
      </c>
      <c r="C11" s="31">
        <v>5000</v>
      </c>
    </row>
    <row r="12" spans="2:3" ht="33" customHeight="1" x14ac:dyDescent="0.2">
      <c r="B12" t="s">
        <v>64</v>
      </c>
      <c r="C12" s="31">
        <v>2750</v>
      </c>
    </row>
    <row r="13" spans="2:3" ht="33" customHeight="1" x14ac:dyDescent="0.2">
      <c r="B13" t="s">
        <v>65</v>
      </c>
      <c r="C13" s="31">
        <v>1250</v>
      </c>
    </row>
    <row r="14" spans="2:3" ht="33" customHeight="1" x14ac:dyDescent="0.2">
      <c r="B14" t="s">
        <v>66</v>
      </c>
      <c r="C14" s="31">
        <v>500</v>
      </c>
    </row>
    <row r="15" spans="2:3" ht="33" customHeight="1" x14ac:dyDescent="0.2">
      <c r="B15" t="s">
        <v>67</v>
      </c>
      <c r="C15" s="31">
        <v>0</v>
      </c>
    </row>
  </sheetData>
  <dataValidations count="6">
    <dataValidation allowBlank="1" showInputMessage="1" showErrorMessage="1" prompt="Året för den här terminen uppdateras automatiskt baserat på indata i terminkalkylbladet F3" sqref="C3"/>
    <dataValidation allowBlank="1" showInputMessage="1" showErrorMessage="1" prompt="Ange månadsutgiftsposter i den här kolumnen" sqref="B5"/>
    <dataValidation allowBlank="1" showInputMessage="1" showErrorMessage="1" prompt="Ange belopp för varje månadsutgiftspost i den här kolumnen" sqref="C5"/>
    <dataValidation allowBlank="1" showInputMessage="1" showErrorMessage="1" prompt="Summan för månadsutgifter, som beräknas automatiskt utifrån informationen i tabellen Månadsutgifter" sqref="C4"/>
    <dataValidation allowBlank="1" showInputMessage="1" showErrorMessage="1" prompt="Kalkylbladet Månadsutgifter spårar månatliga utgifter" sqref="A1"/>
    <dataValidation allowBlank="1" showInputMessage="1" showErrorMessage="1" prompt="Universitetets namn uppdateras automatiskt från namnet på cell B1 i poängkalkylbladet" sqref="B1"/>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zoomScaleNormal="100" workbookViewId="0"/>
  </sheetViews>
  <sheetFormatPr defaultColWidth="9" defaultRowHeight="33" customHeight="1" x14ac:dyDescent="0.2"/>
  <cols>
    <col min="1" max="1" width="2.625" customWidth="1"/>
    <col min="2" max="2" width="35.625" customWidth="1"/>
    <col min="3" max="3" width="30.625" customWidth="1"/>
    <col min="4" max="4" width="15.625" customWidth="1"/>
    <col min="5" max="5" width="2.625" customWidth="1"/>
    <col min="6" max="6" width="12.25" customWidth="1"/>
    <col min="7" max="7" width="15.625" customWidth="1"/>
    <col min="8" max="8" width="3.5" customWidth="1"/>
  </cols>
  <sheetData>
    <row r="1" spans="2:4" s="2" customFormat="1" ht="24.95" customHeight="1" x14ac:dyDescent="0.25">
      <c r="B1" s="2" t="str">
        <f>Universitet</f>
        <v>UNIVERSITET</v>
      </c>
    </row>
    <row r="2" spans="2:4" s="3" customFormat="1" ht="39.950000000000003" customHeight="1" x14ac:dyDescent="0.45">
      <c r="B2" s="3" t="s">
        <v>44</v>
      </c>
    </row>
    <row r="3" spans="2:4" ht="39.950000000000003" customHeight="1" x14ac:dyDescent="0.55000000000000004">
      <c r="B3" s="10" t="s">
        <v>68</v>
      </c>
      <c r="C3" s="4" t="str">
        <f>År</f>
        <v>ÅR</v>
      </c>
    </row>
    <row r="4" spans="2:4" ht="30" customHeight="1" x14ac:dyDescent="0.2">
      <c r="B4" s="8" t="s">
        <v>69</v>
      </c>
      <c r="C4" s="30">
        <f>SUM(Terminsutgifter[BELOPP])</f>
        <v>15000</v>
      </c>
      <c r="D4" s="30">
        <f>SUM(Terminsutgifter[PER MÅNAD])</f>
        <v>3750</v>
      </c>
    </row>
    <row r="5" spans="2:4" ht="30" customHeight="1" x14ac:dyDescent="0.2">
      <c r="B5" t="s">
        <v>90</v>
      </c>
      <c r="C5" s="15" t="s">
        <v>55</v>
      </c>
      <c r="D5" s="15" t="s">
        <v>75</v>
      </c>
    </row>
    <row r="6" spans="2:4" ht="33" customHeight="1" x14ac:dyDescent="0.2">
      <c r="B6" t="s">
        <v>70</v>
      </c>
      <c r="C6" s="31">
        <v>7500</v>
      </c>
      <c r="D6" s="31">
        <f>Terminsutgifter[[#This Row],[BELOPP]]/Månader_i_termin</f>
        <v>1875</v>
      </c>
    </row>
    <row r="7" spans="2:4" ht="33" customHeight="1" x14ac:dyDescent="0.2">
      <c r="B7" t="s">
        <v>71</v>
      </c>
      <c r="C7" s="31">
        <v>2500</v>
      </c>
      <c r="D7" s="31">
        <f>Terminsutgifter[[#This Row],[BELOPP]]/Månader_i_termin</f>
        <v>625</v>
      </c>
    </row>
    <row r="8" spans="2:4" ht="33" customHeight="1" x14ac:dyDescent="0.2">
      <c r="B8" t="s">
        <v>72</v>
      </c>
      <c r="C8" s="31">
        <v>5000</v>
      </c>
      <c r="D8" s="31">
        <f>Terminsutgifter[[#This Row],[BELOPP]]/Månader_i_termin</f>
        <v>1250</v>
      </c>
    </row>
    <row r="9" spans="2:4" ht="33" customHeight="1" x14ac:dyDescent="0.2">
      <c r="B9" t="s">
        <v>92</v>
      </c>
      <c r="C9" s="31">
        <v>0</v>
      </c>
      <c r="D9" s="31">
        <f>Terminsutgifter[[#This Row],[BELOPP]]/Månader_i_termin</f>
        <v>0</v>
      </c>
    </row>
    <row r="10" spans="2:4" ht="33" customHeight="1" x14ac:dyDescent="0.2">
      <c r="B10" t="s">
        <v>73</v>
      </c>
      <c r="C10" s="31">
        <v>0</v>
      </c>
      <c r="D10" s="31">
        <f>Terminsutgifter[[#This Row],[BELOPP]]/Månader_i_termin</f>
        <v>0</v>
      </c>
    </row>
    <row r="11" spans="2:4" ht="33" customHeight="1" x14ac:dyDescent="0.2">
      <c r="B11" t="s">
        <v>74</v>
      </c>
      <c r="C11" s="31">
        <v>0</v>
      </c>
      <c r="D11" s="31">
        <f>Terminsutgifter[[#This Row],[BELOPP]]/Månader_i_termin</f>
        <v>0</v>
      </c>
    </row>
  </sheetData>
  <dataValidations count="8">
    <dataValidation allowBlank="1" showInputMessage="1" showErrorMessage="1" prompt="Året för den här terminen uppdateras automatiskt baserat på indata i terminkalkylbladet F3" sqref="C3"/>
    <dataValidation allowBlank="1" showInputMessage="1" showErrorMessage="1" prompt="Ange terminsutgiftsposter i den här kolumnen" sqref="B5"/>
    <dataValidation allowBlank="1" showInputMessage="1" showErrorMessage="1" prompt="Ange belopp för varje terminsutgiftspost i den här kolumnen" sqref="C5"/>
    <dataValidation allowBlank="1" showInputMessage="1" showErrorMessage="1" prompt="Kostnaden per månad för terminsutgifter beräknas automatiskt med hjälp av terminsutgiftsbeloppet och antalet månader i terminen från kalkylbladet Budget, cell C9" sqref="D5"/>
    <dataValidation allowBlank="1" showInputMessage="1" showErrorMessage="1" prompt="Summan för nettoterminsutgifter, som beräknas automatiskt utifrån informationen i tabellen Terminsutgifter" sqref="C4"/>
    <dataValidation allowBlank="1" showInputMessage="1" showErrorMessage="1" prompt="Uppskattningen per månad för alla terminsutgifter, som beräknas automatiskt utifrån informationen i tabellen Terminsutgifter" sqref="D4"/>
    <dataValidation allowBlank="1" showInputMessage="1" showErrorMessage="1" prompt="Kalkylbladet Terminsutgifter spårar specifika terminsutgifter och beräknar summan per månad baserat på antal månader i terminen som angetts i kalkylbladet Budget" sqref="A1"/>
    <dataValidation allowBlank="1" showInputMessage="1" showErrorMessage="1" prompt="Universitetets namn uppdateras automatiskt från namnet på cell B1 i poängkalkylbladet" sqref="B1"/>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zoomScaleNormal="100" workbookViewId="0"/>
  </sheetViews>
  <sheetFormatPr defaultColWidth="9" defaultRowHeight="33" customHeight="1" x14ac:dyDescent="0.2"/>
  <cols>
    <col min="1" max="1" width="2.625" customWidth="1"/>
    <col min="2" max="2" width="35.625" customWidth="1"/>
    <col min="3" max="5" width="30.625" customWidth="1"/>
    <col min="6" max="6" width="25.625" customWidth="1"/>
    <col min="7" max="7" width="55.625" customWidth="1"/>
    <col min="8" max="8" width="2.625" customWidth="1"/>
  </cols>
  <sheetData>
    <row r="1" spans="2:7" s="2" customFormat="1" ht="24.95" customHeight="1" x14ac:dyDescent="0.25">
      <c r="B1" s="2" t="str">
        <f>Universitet</f>
        <v>UNIVERSITET</v>
      </c>
    </row>
    <row r="2" spans="2:7" s="3" customFormat="1" ht="39.950000000000003" customHeight="1" x14ac:dyDescent="0.45">
      <c r="B2" s="3" t="s">
        <v>76</v>
      </c>
    </row>
    <row r="3" spans="2:7" ht="39.950000000000003" customHeight="1" x14ac:dyDescent="0.2">
      <c r="B3" s="10" t="s">
        <v>77</v>
      </c>
    </row>
    <row r="4" spans="2:7" ht="30" customHeight="1" x14ac:dyDescent="0.2">
      <c r="B4" t="s">
        <v>78</v>
      </c>
      <c r="C4" t="s">
        <v>80</v>
      </c>
      <c r="D4" t="s">
        <v>82</v>
      </c>
      <c r="E4" t="s">
        <v>84</v>
      </c>
      <c r="F4" t="s">
        <v>86</v>
      </c>
      <c r="G4" t="s">
        <v>87</v>
      </c>
    </row>
    <row r="5" spans="2:7" ht="33" customHeight="1" x14ac:dyDescent="0.2">
      <c r="B5" t="s">
        <v>79</v>
      </c>
      <c r="C5" t="s">
        <v>81</v>
      </c>
      <c r="D5" t="s">
        <v>83</v>
      </c>
      <c r="E5" t="s">
        <v>85</v>
      </c>
      <c r="F5" t="s">
        <v>34</v>
      </c>
    </row>
    <row r="6" spans="2:7" ht="33" customHeight="1" x14ac:dyDescent="0.2">
      <c r="B6" t="s">
        <v>79</v>
      </c>
      <c r="C6" t="s">
        <v>81</v>
      </c>
      <c r="D6" t="s">
        <v>83</v>
      </c>
      <c r="E6" t="s">
        <v>85</v>
      </c>
      <c r="F6" t="s">
        <v>34</v>
      </c>
    </row>
    <row r="7" spans="2:7" ht="33" customHeight="1" x14ac:dyDescent="0.2">
      <c r="B7" t="s">
        <v>79</v>
      </c>
      <c r="C7" t="s">
        <v>81</v>
      </c>
      <c r="D7" t="s">
        <v>83</v>
      </c>
      <c r="E7" t="s">
        <v>85</v>
      </c>
      <c r="F7" t="s">
        <v>34</v>
      </c>
    </row>
  </sheetData>
  <dataValidations count="8">
    <dataValidation allowBlank="1" showInputMessage="1" showErrorMessage="1" prompt="Kalkylbladet Böcker spårar nödvändiga böcker under terminens gång" sqref="A1"/>
    <dataValidation allowBlank="1" showInputMessage="1" showErrorMessage="1" prompt="Universitetets namn uppdateras automatiskt från namnet på cell B1 i poängkalkylbladet" sqref="B1"/>
    <dataValidation allowBlank="1" showInputMessage="1" showErrorMessage="1" prompt="Skriv boktiteln i den här kolumnen" sqref="B4"/>
    <dataValidation allowBlank="1" showInputMessage="1" showErrorMessage="1" prompt="Skriv bokens författare i den här kolumnen" sqref="C4"/>
    <dataValidation allowBlank="1" showInputMessage="1" showErrorMessage="1" prompt="Ange namnet på kursen som boken tillhör i den här kolumnen" sqref="D4"/>
    <dataValidation allowBlank="1" showInputMessage="1" showErrorMessage="1" prompt="Ange information om var du kan köpa boken i den här kolumnen" sqref="E4"/>
    <dataValidation allowBlank="1" showInputMessage="1" showErrorMessage="1" prompt="Ange ISBN-nummer i den här kolumnen" sqref="F4"/>
    <dataValidation allowBlank="1" showInputMessage="1" showErrorMessage="1" prompt="Ange eventuella anteckningar som är relaterade till boken i den här kolumnen" sqref="G4"/>
  </dataValidations>
  <printOptions horizontalCentered="1"/>
  <pageMargins left="0.39370078740157483" right="0.39370078740157483" top="0.39370078740157483" bottom="0.39370078740157483" header="0.23622047244094491" footer="0.23622047244094491"/>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21</vt:i4>
      </vt:variant>
    </vt:vector>
  </HeadingPairs>
  <TitlesOfParts>
    <vt:vector size="27" baseType="lpstr">
      <vt:lpstr>TERMIN</vt:lpstr>
      <vt:lpstr>POÄNG</vt:lpstr>
      <vt:lpstr>BUDGET</vt:lpstr>
      <vt:lpstr>NETTOMÅNADSUTGIFTER</vt:lpstr>
      <vt:lpstr>TERMINSUTGIFTER</vt:lpstr>
      <vt:lpstr>BÖCKER</vt:lpstr>
      <vt:lpstr>KolumnRubrik1</vt:lpstr>
      <vt:lpstr>KolumnRubrik2</vt:lpstr>
      <vt:lpstr>KolumnRubrik3</vt:lpstr>
      <vt:lpstr>KolumnRubrik4</vt:lpstr>
      <vt:lpstr>KolumnRubrik5</vt:lpstr>
      <vt:lpstr>KolumnRubrik6</vt:lpstr>
      <vt:lpstr>Krav</vt:lpstr>
      <vt:lpstr>Månader_i_termin</vt:lpstr>
      <vt:lpstr>NETTOMÅNADSINKOMST</vt:lpstr>
      <vt:lpstr>NETTOMÅNADSUTGIFTER</vt:lpstr>
      <vt:lpstr>SALDO</vt:lpstr>
      <vt:lpstr>Starttid</vt:lpstr>
      <vt:lpstr>Tidsintervall</vt:lpstr>
      <vt:lpstr>Universitet</vt:lpstr>
      <vt:lpstr>BUDGET!Utskriftsrubriker</vt:lpstr>
      <vt:lpstr>BÖCKER!Utskriftsrubriker</vt:lpstr>
      <vt:lpstr>NETTOMÅNADSUTGIFTER!Utskriftsrubriker</vt:lpstr>
      <vt:lpstr>POÄNG!Utskriftsrubriker</vt:lpstr>
      <vt:lpstr>TERMIN!Utskriftsrubriker</vt:lpstr>
      <vt:lpstr>TERMINSUTGIFTER!Utskriftsrubriker</vt:lpstr>
      <vt:lpstr>År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2016-09-16T00:19:44Z</dcterms:created>
  <dcterms:modified xsi:type="dcterms:W3CDTF">2017-01-27T13:59:07Z</dcterms:modified>
</cp:coreProperties>
</file>