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Veckovis försäljningsaktivitet" sheetId="1" r:id="rId1"/>
  </sheets>
  <definedNames>
    <definedName name="RadRubrikAvsnitt1..J3">'Veckovis försäljningsaktivitet'!$I$1:$I$2</definedName>
    <definedName name="RadRubrikAvsnitt2..M3">'Veckovis försäljningsaktivitet'!$L$1:$L$2</definedName>
    <definedName name="Rubrik1">Aktivitet[[#Headers],[DAGAR]]</definedName>
    <definedName name="_xlnm.Print_Titles" localSheetId="0">'Veckovis försäljningsaktivitet'!$5:$5</definedName>
  </definedNames>
  <calcPr calcId="162913"/>
</workbook>
</file>

<file path=xl/calcChain.xml><?xml version="1.0" encoding="utf-8"?>
<calcChain xmlns="http://schemas.openxmlformats.org/spreadsheetml/2006/main">
  <c r="I13" i="1" l="1"/>
  <c r="C13" i="1" l="1"/>
  <c r="C16" i="1" l="1"/>
  <c r="D13" i="1"/>
  <c r="D16" i="1" s="1"/>
  <c r="E13" i="1"/>
  <c r="E16" i="1" s="1"/>
  <c r="F13" i="1"/>
  <c r="F16" i="1" s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<sst xmlns="http://schemas.openxmlformats.org/spreadsheetml/2006/main" count="33" uniqueCount="32">
  <si>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DAGAR</t>
  </si>
  <si>
    <t>Måndag</t>
  </si>
  <si>
    <t>Tisdag</t>
  </si>
  <si>
    <t>Onsdag</t>
  </si>
  <si>
    <t>Torsdag</t>
  </si>
  <si>
    <t>Fredag</t>
  </si>
  <si>
    <t>Lördag</t>
  </si>
  <si>
    <t>Söndag</t>
  </si>
  <si>
    <t>Sammanlagt</t>
  </si>
  <si>
    <t>MÅL</t>
  </si>
  <si>
    <t>AVVIKELSE</t>
  </si>
  <si>
    <t>*FÖRKLARING</t>
  </si>
  <si>
    <t>Godkännande</t>
  </si>
  <si>
    <t>FÖRSÄLJNING KONTORET</t>
  </si>
  <si>
    <t>UTANFÖR KONTORET</t>
  </si>
  <si>
    <t>BESÖK PÅ KONTORET</t>
  </si>
  <si>
    <t>EXTERNA SAMTAL</t>
  </si>
  <si>
    <t>REGISTRERA SAMTAL</t>
  </si>
  <si>
    <t>NYTT KONTO TELEFON</t>
  </si>
  <si>
    <t>SÄLJARE</t>
  </si>
  <si>
    <t>PLATS</t>
  </si>
  <si>
    <t>GÄSTRUM</t>
  </si>
  <si>
    <t>Namn</t>
  </si>
  <si>
    <t>Plats</t>
  </si>
  <si>
    <t>MAT OCH DRYCK</t>
  </si>
  <si>
    <t>MÖTE LOGI</t>
  </si>
  <si>
    <t>VECKA SOM SLUTAR</t>
  </si>
  <si>
    <t>DAGENS DATUM</t>
  </si>
  <si>
    <t>ÖVRIGT*</t>
  </si>
  <si>
    <t>Datum</t>
  </si>
  <si>
    <t>SUMMA</t>
  </si>
  <si>
    <r>
      <t>VARJE VECKA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>FÖRSÄLJNINGSAKTIVITET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</si>
</sst>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r&quot;"/>
  </numFmts>
  <fonts count="25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0" fillId="0" borderId="0" applyNumberFormat="0" applyFill="0" applyBorder="0" applyProtection="0">
      <alignment horizontal="right"/>
    </xf>
    <xf numFmtId="0" fontId="10" fillId="0" borderId="0" applyNumberFormat="0" applyFill="0" applyBorder="0" applyProtection="0">
      <alignment horizontal="left"/>
    </xf>
    <xf numFmtId="14" fontId="10" fillId="0" borderId="0" applyFill="0" applyBorder="0" applyAlignment="0" applyProtection="0"/>
    <xf numFmtId="0" fontId="12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vertical="center"/>
    </xf>
    <xf numFmtId="168" fontId="10" fillId="0" borderId="0" applyFill="0" applyBorder="0" applyProtection="0">
      <alignment vertical="center"/>
    </xf>
    <xf numFmtId="0" fontId="10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0" borderId="10" applyNumberFormat="0" applyFill="0" applyProtection="0">
      <alignment vertical="top" wrapText="1"/>
    </xf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5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0" fillId="4" borderId="6" applyNumberFormat="0" applyAlignment="0" applyProtection="0"/>
    <xf numFmtId="0" fontId="11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8" applyNumberFormat="0" applyAlignment="0" applyProtection="0"/>
    <xf numFmtId="0" fontId="20" fillId="10" borderId="19" applyNumberFormat="0" applyAlignment="0" applyProtection="0"/>
    <xf numFmtId="0" fontId="21" fillId="10" borderId="18" applyNumberFormat="0" applyAlignment="0" applyProtection="0"/>
    <xf numFmtId="0" fontId="22" fillId="0" borderId="20" applyNumberFormat="0" applyFill="0" applyAlignment="0" applyProtection="0"/>
    <xf numFmtId="0" fontId="23" fillId="11" borderId="21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0" xfId="0">
      <alignment wrapText="1"/>
    </xf>
    <xf numFmtId="0" fontId="12" fillId="0" borderId="0" xfId="5">
      <alignment horizontal="left" wrapText="1"/>
    </xf>
    <xf numFmtId="0" fontId="7" fillId="0" borderId="0" xfId="6">
      <alignment vertical="center"/>
    </xf>
    <xf numFmtId="168" fontId="0" fillId="0" borderId="0" xfId="7" applyFont="1">
      <alignment vertical="center"/>
    </xf>
    <xf numFmtId="168" fontId="0" fillId="3" borderId="2" xfId="7" applyFont="1" applyFill="1" applyBorder="1">
      <alignment vertical="center"/>
    </xf>
    <xf numFmtId="168" fontId="0" fillId="3" borderId="3" xfId="7" applyFont="1" applyFill="1" applyBorder="1">
      <alignment vertical="center"/>
    </xf>
    <xf numFmtId="168" fontId="0" fillId="3" borderId="5" xfId="7" applyFont="1" applyFill="1" applyBorder="1">
      <alignment vertical="center"/>
    </xf>
    <xf numFmtId="0" fontId="9" fillId="5" borderId="0" xfId="9" applyFont="1" applyFill="1" applyAlignment="1">
      <alignment vertical="center"/>
    </xf>
    <xf numFmtId="168" fontId="9" fillId="5" borderId="0" xfId="7" applyFont="1" applyFill="1">
      <alignment vertical="center"/>
    </xf>
    <xf numFmtId="168" fontId="15" fillId="3" borderId="1" xfId="7" applyFont="1" applyFill="1" applyBorder="1">
      <alignment vertical="center"/>
    </xf>
    <xf numFmtId="168" fontId="15" fillId="3" borderId="4" xfId="7" applyFont="1" applyFill="1" applyBorder="1">
      <alignment vertical="center"/>
    </xf>
    <xf numFmtId="0" fontId="14" fillId="0" borderId="0" xfId="5" applyFont="1">
      <alignment horizontal="left" wrapText="1"/>
    </xf>
    <xf numFmtId="168" fontId="0" fillId="2" borderId="0" xfId="8" applyNumberFormat="1" applyFont="1" applyAlignment="1">
      <alignment vertical="center"/>
    </xf>
    <xf numFmtId="168" fontId="9" fillId="5" borderId="0" xfId="7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2" fillId="0" borderId="0" xfId="1" applyAlignment="1">
      <alignment horizontal="left" vertical="center"/>
    </xf>
    <xf numFmtId="0" fontId="10" fillId="0" borderId="0" xfId="2">
      <alignment horizontal="right"/>
    </xf>
    <xf numFmtId="0" fontId="10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10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10" fillId="0" borderId="0" xfId="4" applyAlignment="1">
      <alignment horizontal="left" vertical="center"/>
    </xf>
    <xf numFmtId="0" fontId="10" fillId="0" borderId="11" xfId="11" applyFont="1" applyBorder="1" applyAlignment="1">
      <alignment horizontal="left" vertical="top"/>
    </xf>
    <xf numFmtId="0" fontId="10" fillId="0" borderId="12" xfId="11" applyFont="1" applyBorder="1" applyAlignment="1">
      <alignment horizontal="left" vertical="top"/>
    </xf>
    <xf numFmtId="0" fontId="10" fillId="0" borderId="17" xfId="11" applyFont="1" applyBorder="1" applyAlignment="1">
      <alignment horizontal="left" vertical="top"/>
    </xf>
    <xf numFmtId="0" fontId="10" fillId="0" borderId="14" xfId="11" applyFont="1" applyBorder="1" applyAlignment="1">
      <alignment horizontal="left" vertical="top"/>
    </xf>
    <xf numFmtId="0" fontId="10" fillId="0" borderId="15" xfId="11" applyFont="1" applyBorder="1" applyAlignment="1">
      <alignment horizontal="left" vertical="top"/>
    </xf>
    <xf numFmtId="0" fontId="10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57">
    <cellStyle name="20 % - Dekorfärg1" xfId="34" builtinId="30" customBuiltin="1"/>
    <cellStyle name="20 % - Dekorfärg2" xfId="38" builtinId="34" customBuiltin="1"/>
    <cellStyle name="20 % - Dekorfärg3" xfId="42" builtinId="38" customBuiltin="1"/>
    <cellStyle name="20 % - Dekorfärg4" xfId="46" builtinId="42" customBuiltin="1"/>
    <cellStyle name="20 % - Dekorfärg5" xfId="50" builtinId="46" customBuiltin="1"/>
    <cellStyle name="20 % - Dekorfärg6" xfId="54" builtinId="50" customBuiltin="1"/>
    <cellStyle name="40 % - Dekorfärg1" xfId="35" builtinId="31" customBuiltin="1"/>
    <cellStyle name="40 % - Dekorfärg2" xfId="39" builtinId="35" customBuiltin="1"/>
    <cellStyle name="40 % - Dekorfärg3" xfId="43" builtinId="39" customBuiltin="1"/>
    <cellStyle name="40 % - Dekorfärg4" xfId="47" builtinId="43" customBuiltin="1"/>
    <cellStyle name="40 % - Dekorfärg5" xfId="51" builtinId="47" customBuiltin="1"/>
    <cellStyle name="40 % - Dekorfärg6" xfId="55" builtinId="51" customBuiltin="1"/>
    <cellStyle name="60 % - Dekorfärg1" xfId="36" builtinId="32" customBuiltin="1"/>
    <cellStyle name="60 % - Dekorfärg2" xfId="40" builtinId="36" customBuiltin="1"/>
    <cellStyle name="60 % - Dekorfärg3" xfId="44" builtinId="40" customBuiltin="1"/>
    <cellStyle name="60 % - Dekorfärg4" xfId="48" builtinId="44" customBuiltin="1"/>
    <cellStyle name="60 % - Dekorfärg5" xfId="52" builtinId="48" customBuiltin="1"/>
    <cellStyle name="60 % - Dekorfärg6" xfId="56" builtinId="52" customBuiltin="1"/>
    <cellStyle name="Anpassad inmatning" xfId="3" xr:uid="{00000000-0005-0000-0000-00000D000000}"/>
    <cellStyle name="Anpassad valuta" xfId="7" xr:uid="{00000000-0005-0000-0000-000004000000}"/>
    <cellStyle name="Anpassat datum" xfId="4" xr:uid="{00000000-0005-0000-0000-000005000000}"/>
    <cellStyle name="Anteckning" xfId="20" builtinId="10" customBuiltin="1"/>
    <cellStyle name="Anteckningar" xfId="11" xr:uid="{00000000-0005-0000-0000-000011000000}"/>
    <cellStyle name="Beräkning" xfId="29" builtinId="22" customBuiltin="1"/>
    <cellStyle name="Bra" xfId="24" builtinId="26" customBuiltin="1"/>
    <cellStyle name="Dagar" xfId="6" xr:uid="{00000000-0005-0000-0000-000006000000}"/>
    <cellStyle name="Dekorfärg1" xfId="33" builtinId="29" customBuiltin="1"/>
    <cellStyle name="Dekorfärg2" xfId="37" builtinId="33" customBuiltin="1"/>
    <cellStyle name="Dekorfärg3" xfId="41" builtinId="37" customBuiltin="1"/>
    <cellStyle name="Dekorfärg4" xfId="45" builtinId="41" customBuiltin="1"/>
    <cellStyle name="Dekorfärg5" xfId="49" builtinId="45" customBuiltin="1"/>
    <cellStyle name="Dekorfärg6" xfId="53" builtinId="49" customBuiltin="1"/>
    <cellStyle name="Dålig" xfId="25" builtinId="27" customBuiltin="1"/>
    <cellStyle name="Etiketter" xfId="2" xr:uid="{00000000-0005-0000-0000-00000E000000}"/>
    <cellStyle name="Förklarande text" xfId="21" builtinId="53" customBuiltin="1"/>
    <cellStyle name="Indata" xfId="27" builtinId="20" customBuiltin="1"/>
    <cellStyle name="Kontrollcell" xfId="31" builtinId="23" customBuiltin="1"/>
    <cellStyle name="Länkad cell" xfId="30" builtinId="24" customBuiltin="1"/>
    <cellStyle name="Mål Var" xfId="10" xr:uid="{00000000-0005-0000-0000-000009000000}"/>
    <cellStyle name="Neutral" xfId="26" builtinId="28" customBuiltin="1"/>
    <cellStyle name="Normal" xfId="0" builtinId="0" customBuiltin="1"/>
    <cellStyle name="Procent" xfId="16" builtinId="5" customBuiltin="1"/>
    <cellStyle name="Rubrik" xfId="1" builtinId="15" customBuiltin="1"/>
    <cellStyle name="Rubrik 1" xfId="17" builtinId="16" customBuiltin="1"/>
    <cellStyle name="Rubrik 2" xfId="18" builtinId="17" customBuiltin="1"/>
    <cellStyle name="Rubrik 3" xfId="19" builtinId="18" customBuiltin="1"/>
    <cellStyle name="Rubrik 4" xfId="23" builtinId="19" customBuiltin="1"/>
    <cellStyle name="Skriv inte" xfId="8" xr:uid="{00000000-0005-0000-0000-000007000000}"/>
    <cellStyle name="Summa" xfId="22" builtinId="25" customBuiltin="1"/>
    <cellStyle name="Tabellrubriker" xfId="5" xr:uid="{00000000-0005-0000-0000-000013000000}"/>
    <cellStyle name="Tabelltotalsummor" xfId="9" xr:uid="{00000000-0005-0000-0000-000014000000}"/>
    <cellStyle name="Tusental" xfId="12" builtinId="3" customBuiltin="1"/>
    <cellStyle name="Tusental [0]" xfId="13" builtinId="6" customBuiltin="1"/>
    <cellStyle name="Utdata" xfId="28" builtinId="21" customBuiltin="1"/>
    <cellStyle name="Valuta" xfId="14" builtinId="4" customBuiltin="1"/>
    <cellStyle name="Valuta [0]" xfId="15" builtinId="7" customBuiltin="1"/>
    <cellStyle name="Varningstext" xfId="32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numFmt numFmtId="168" formatCode="#,##0.00\ &quot;kr&quot;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9" formatCode="&quot;$&quot;#,##0.0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ktivitet" displayName="Aktivitet" ref="B5:M13" totalsRowCount="1" totalsRowDxfId="13">
  <tableColumns count="12">
    <tableColumn id="1" xr3:uid="{00000000-0010-0000-0000-000001000000}" name="DAGAR" totalsRowLabel="Sammanlagt" totalsRowDxfId="11" dataCellStyle="Tabelltotalsummor" totalsRowCellStyle="Tabelltotalsummor"/>
    <tableColumn id="2" xr3:uid="{00000000-0010-0000-0000-000002000000}" name="FÖRSÄLJNING KONTORET" totalsRowFunction="sum" totalsRowDxfId="10" dataCellStyle="Anpassad valuta" totalsRowCellStyle="Anpassad valuta"/>
    <tableColumn id="3" xr3:uid="{00000000-0010-0000-0000-000003000000}" name="UTANFÖR KONTORET" totalsRowFunction="sum" totalsRowDxfId="9" dataCellStyle="Anpassad valuta" totalsRowCellStyle="Anpassad valuta"/>
    <tableColumn id="4" xr3:uid="{00000000-0010-0000-0000-000004000000}" name="BESÖK PÅ KONTORET" totalsRowFunction="sum" totalsRowDxfId="8" dataCellStyle="Anpassad valuta" totalsRowCellStyle="Anpassad valuta"/>
    <tableColumn id="5" xr3:uid="{00000000-0010-0000-0000-000005000000}" name="EXTERNA SAMTAL" totalsRowFunction="sum" totalsRowDxfId="7" dataCellStyle="Anpassad valuta" totalsRowCellStyle="Anpassad valuta"/>
    <tableColumn id="6" xr3:uid="{00000000-0010-0000-0000-000006000000}" name="REGISTRERA SAMTAL" totalsRowFunction="sum" totalsRowDxfId="6" dataCellStyle="Anpassad valuta" totalsRowCellStyle="Anpassad valuta"/>
    <tableColumn id="7" xr3:uid="{00000000-0010-0000-0000-000007000000}" name="NYTT KONTO TELEFON" totalsRowFunction="sum" totalsRowDxfId="5" dataCellStyle="Anpassad valuta" totalsRowCellStyle="Anpassad valuta"/>
    <tableColumn id="8" xr3:uid="{00000000-0010-0000-0000-000008000000}" name="GÄSTRUM" totalsRowFunction="sum" totalsRowDxfId="4" dataCellStyle="Anpassad valuta" totalsRowCellStyle="Anpassad valuta"/>
    <tableColumn id="9" xr3:uid="{00000000-0010-0000-0000-000009000000}" name="MAT OCH DRYCK" totalsRowFunction="sum" totalsRowDxfId="3" dataCellStyle="Anpassad valuta" totalsRowCellStyle="Anpassad valuta"/>
    <tableColumn id="10" xr3:uid="{00000000-0010-0000-0000-00000A000000}" name="MÖTE LOGI" totalsRowFunction="sum" totalsRowDxfId="2" dataCellStyle="Anpassad valuta" totalsRowCellStyle="Anpassad valuta"/>
    <tableColumn id="11" xr3:uid="{00000000-0010-0000-0000-00000B000000}" name="ÖVRIGT*" totalsRowFunction="sum" totalsRowDxfId="1" dataCellStyle="Anpassad valuta" totalsRowCellStyle="Anpassad valuta"/>
    <tableColumn id="12" xr3:uid="{00000000-0010-0000-0000-00000C000000}" name="SUMMA" totalsRowFunction="sum" dataDxfId="12" totalsRowDxfId="0" dataCellStyle="Anpassad valuta" totalsRowCellStyle="Anpassad valuta">
      <calculatedColumnFormula>SUM(Aktivitet[[#This Row],[FÖRSÄLJNING KONTORET]:[ÖVRIGT*]])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Ange dagar och diverse försäljningskostnader, däribland butiksbesök, externa affärer, mat och dryck samt hyrda sammanträdesrum i den här tabellen. Totalsumman beräknas automatiskt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8" width="13.625" customWidth="1"/>
    <col min="9" max="9" width="14.125" customWidth="1"/>
    <col min="10" max="11" width="13.625" customWidth="1"/>
    <col min="12" max="12" width="19.5" bestFit="1" customWidth="1"/>
    <col min="13" max="13" width="13.625" customWidth="1"/>
    <col min="14" max="14" width="2.625" customWidth="1"/>
  </cols>
  <sheetData>
    <row r="1" spans="2:13" ht="12" customHeight="1" x14ac:dyDescent="0.2">
      <c r="B1" s="16" t="s">
        <v>31</v>
      </c>
      <c r="C1" s="16"/>
      <c r="D1" s="16"/>
      <c r="E1" s="16"/>
      <c r="F1" s="16"/>
      <c r="G1" s="16"/>
      <c r="H1" s="16"/>
      <c r="I1" s="17" t="s">
        <v>19</v>
      </c>
      <c r="J1" s="30" t="s">
        <v>22</v>
      </c>
      <c r="K1" s="30"/>
      <c r="L1" s="17" t="s">
        <v>26</v>
      </c>
      <c r="M1" s="20" t="s">
        <v>29</v>
      </c>
    </row>
    <row r="2" spans="2:13" ht="20.25" customHeight="1" x14ac:dyDescent="0.2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">
      <c r="B3" s="16"/>
      <c r="C3" s="16"/>
      <c r="D3" s="16"/>
      <c r="E3" s="16"/>
      <c r="F3" s="16"/>
      <c r="G3" s="16"/>
      <c r="H3" s="16"/>
      <c r="I3" s="18" t="s">
        <v>20</v>
      </c>
      <c r="J3" s="19" t="s">
        <v>23</v>
      </c>
      <c r="K3" s="19"/>
      <c r="L3" s="18" t="s">
        <v>27</v>
      </c>
      <c r="M3" s="22" t="s">
        <v>29</v>
      </c>
    </row>
    <row r="4" spans="2:13" ht="29.25" customHeight="1" x14ac:dyDescent="0.2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1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24</v>
      </c>
      <c r="K5" s="1" t="s">
        <v>25</v>
      </c>
      <c r="L5" s="1" t="s">
        <v>28</v>
      </c>
      <c r="M5" s="1" t="s">
        <v>30</v>
      </c>
    </row>
    <row r="6" spans="2:13" ht="20.25" customHeight="1" x14ac:dyDescent="0.2">
      <c r="B6" s="2" t="s">
        <v>1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12">
        <f>SUM(Aktivitet[[#This Row],[FÖRSÄLJNING KONTORET]:[ÖVRIGT*]])</f>
        <v>210</v>
      </c>
    </row>
    <row r="7" spans="2:13" ht="20.25" customHeight="1" x14ac:dyDescent="0.2">
      <c r="B7" s="2" t="s">
        <v>2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12">
        <f>SUM(Aktivitet[[#This Row],[FÖRSÄLJNING KONTORET]:[ÖVRIGT*]])</f>
        <v>338</v>
      </c>
    </row>
    <row r="8" spans="2:13" ht="20.25" customHeight="1" x14ac:dyDescent="0.2">
      <c r="B8" s="2" t="s">
        <v>3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12">
        <f>SUM(Aktivitet[[#This Row],[FÖRSÄLJNING KONTORET]:[ÖVRIGT*]])</f>
        <v>710</v>
      </c>
    </row>
    <row r="9" spans="2:13" ht="20.25" customHeight="1" x14ac:dyDescent="0.2">
      <c r="B9" s="2" t="s">
        <v>4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12">
        <f>SUM(Aktivitet[[#This Row],[FÖRSÄLJNING KONTORET]:[ÖVRIGT*]])</f>
        <v>425</v>
      </c>
    </row>
    <row r="10" spans="2:13" ht="20.25" customHeight="1" x14ac:dyDescent="0.2">
      <c r="B10" s="2" t="s">
        <v>5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12">
        <f>SUM(Aktivitet[[#This Row],[FÖRSÄLJNING KONTORET]:[ÖVRIGT*]])</f>
        <v>378</v>
      </c>
    </row>
    <row r="11" spans="2:13" ht="20.25" customHeight="1" x14ac:dyDescent="0.2">
      <c r="B11" s="2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2">
        <f>SUM(Aktivitet[[#This Row],[FÖRSÄLJNING KONTORET]:[ÖVRIGT*]])</f>
        <v>0</v>
      </c>
    </row>
    <row r="12" spans="2:13" ht="20.25" customHeight="1" x14ac:dyDescent="0.2">
      <c r="B12" s="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2">
        <f>SUM(Aktivitet[[#This Row],[FÖRSÄLJNING KONTORET]:[ÖVRIGT*]])</f>
        <v>0</v>
      </c>
    </row>
    <row r="13" spans="2:13" ht="20.25" customHeight="1" x14ac:dyDescent="0.2">
      <c r="B13" s="7" t="s">
        <v>8</v>
      </c>
      <c r="C13" s="8">
        <f>SUBTOTAL(109,Aktivitet[FÖRSÄLJNING KONTORET])</f>
        <v>176</v>
      </c>
      <c r="D13" s="8">
        <f>SUBTOTAL(109,Aktivitet[UTANFÖR KONTORET])</f>
        <v>324</v>
      </c>
      <c r="E13" s="8">
        <f>SUBTOTAL(109,Aktivitet[BESÖK PÅ KONTORET])</f>
        <v>65</v>
      </c>
      <c r="F13" s="8">
        <f>SUBTOTAL(109,Aktivitet[EXTERNA SAMTAL])</f>
        <v>177</v>
      </c>
      <c r="G13" s="8">
        <f>SUBTOTAL(109,Aktivitet[REGISTRERA SAMTAL])</f>
        <v>372</v>
      </c>
      <c r="H13" s="8">
        <f>SUBTOTAL(109,Aktivitet[NYTT KONTO TELEFON])</f>
        <v>220</v>
      </c>
      <c r="I13" s="8">
        <f>SUBTOTAL(109,Aktivitet[GÄSTRUM])</f>
        <v>727</v>
      </c>
      <c r="J13" s="8">
        <f>SUBTOTAL(109,Aktivitet[MAT OCH DRYCK])</f>
        <v>0</v>
      </c>
      <c r="K13" s="8">
        <f>SUBTOTAL(109,Aktivitet[MÖTE LOGI])</f>
        <v>0</v>
      </c>
      <c r="L13" s="8">
        <f>SUBTOTAL(109,Aktivitet[ÖVRIGT*])</f>
        <v>0</v>
      </c>
      <c r="M13" s="13">
        <f>SUBTOTAL(109,Aktivitet[SUMMA])</f>
        <v>2061</v>
      </c>
    </row>
    <row r="14" spans="2:13" ht="20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">
      <c r="B15" s="9" t="s">
        <v>9</v>
      </c>
      <c r="C15" s="4">
        <v>200</v>
      </c>
      <c r="D15" s="4">
        <v>400</v>
      </c>
      <c r="E15" s="4">
        <v>300</v>
      </c>
      <c r="F15" s="4">
        <v>65</v>
      </c>
      <c r="G15" s="4">
        <v>500</v>
      </c>
      <c r="H15" s="4">
        <v>300</v>
      </c>
      <c r="I15" s="4">
        <v>400</v>
      </c>
      <c r="J15" s="4">
        <v>600</v>
      </c>
      <c r="K15" s="4">
        <v>300</v>
      </c>
      <c r="L15" s="4">
        <v>300</v>
      </c>
      <c r="M15" s="5">
        <f>SUM(C15:L15)</f>
        <v>3365</v>
      </c>
    </row>
    <row r="16" spans="2:13" ht="20.25" customHeight="1" x14ac:dyDescent="0.2">
      <c r="B16" s="10" t="s">
        <v>10</v>
      </c>
      <c r="C16" s="6">
        <f>SUM(Aktivitet[[#Totals],[FÖRSÄLJNING KONTORET]]-C15)</f>
        <v>-24</v>
      </c>
      <c r="D16" s="6">
        <f>SUM(Aktivitet[[#Totals],[UTANFÖR KONTORET]]-D15)</f>
        <v>-76</v>
      </c>
      <c r="E16" s="6">
        <f>SUM(Aktivitet[[#Totals],[BESÖK PÅ KONTORET]]-E15)</f>
        <v>-235</v>
      </c>
      <c r="F16" s="6">
        <f>SUM(Aktivitet[[#Totals],[EXTERNA SAMTAL]]-F15)</f>
        <v>112</v>
      </c>
      <c r="G16" s="6">
        <f>SUM(Aktivitet[[#Totals],[REGISTRERA SAMTAL]]-G15)</f>
        <v>-128</v>
      </c>
      <c r="H16" s="6">
        <f>SUM(Aktivitet[[#Totals],[NYTT KONTO TELEFON]]-H15)</f>
        <v>-80</v>
      </c>
      <c r="I16" s="6">
        <f>SUM(Aktivitet[[#Totals],[GÄSTRUM]]-I15)</f>
        <v>327</v>
      </c>
      <c r="J16" s="6">
        <f>SUM(Aktivitet[[#Totals],[MAT OCH DRYCK]]-J15)</f>
        <v>-600</v>
      </c>
      <c r="K16" s="6">
        <f>SUM(Aktivitet[[#Totals],[MÖTE LOGI]]-K15)</f>
        <v>-300</v>
      </c>
      <c r="L16" s="6">
        <f>SUM(Aktivitet[[#Totals],[ÖVRIGT*]]-L15)</f>
        <v>-300</v>
      </c>
      <c r="M16" s="5">
        <f>SUM(C16:L16)</f>
        <v>-1304</v>
      </c>
    </row>
    <row r="17" spans="2:6" ht="40.5" customHeight="1" x14ac:dyDescent="0.2"/>
    <row r="18" spans="2:6" ht="20.25" customHeight="1" x14ac:dyDescent="0.2">
      <c r="B18" s="24" t="s">
        <v>11</v>
      </c>
      <c r="C18" s="25"/>
      <c r="D18" s="25"/>
      <c r="E18" s="25"/>
      <c r="F18" s="26"/>
    </row>
    <row r="19" spans="2:6" ht="20.25" customHeight="1" x14ac:dyDescent="0.2">
      <c r="B19" s="27"/>
      <c r="C19" s="28"/>
      <c r="D19" s="28"/>
      <c r="E19" s="28"/>
      <c r="F19" s="29"/>
    </row>
    <row r="20" spans="2:6" ht="27.75" customHeight="1" x14ac:dyDescent="0.2">
      <c r="B20" t="s">
        <v>12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Skapa en veckovis försäljningsrapport i det här kalkylbladet. Ange försäljningsinformation i tabellen Aktivitet och målbelopp i raden under tabellen. Variansen beräknas automatiskt" sqref="A1" xr:uid="{00000000-0002-0000-0000-000000000000}"/>
    <dataValidation allowBlank="1" showInputMessage="1" showErrorMessage="1" prompt="Ange säljarens namn i cellen till höger" sqref="I1" xr:uid="{00000000-0002-0000-0000-000001000000}"/>
    <dataValidation allowBlank="1" showInputMessage="1" showErrorMessage="1" prompt="Ange säljarens namn i den här cellen" sqref="J1" xr:uid="{00000000-0002-0000-0000-000002000000}"/>
    <dataValidation allowBlank="1" showInputMessage="1" showErrorMessage="1" prompt="Ange plats i cellen längst till höger" sqref="I3" xr:uid="{00000000-0002-0000-0000-000003000000}"/>
    <dataValidation allowBlank="1" showInputMessage="1" showErrorMessage="1" prompt="Ange plats i den här cellen" sqref="J3" xr:uid="{00000000-0002-0000-0000-000004000000}"/>
    <dataValidation allowBlank="1" showInputMessage="1" showErrorMessage="1" prompt="Ange datum för veckans sista dag i cellen till höger" sqref="L1" xr:uid="{00000000-0002-0000-0000-000005000000}"/>
    <dataValidation allowBlank="1" showInputMessage="1" showErrorMessage="1" prompt="Ange datum för veckans sista dag i den här cellen" sqref="M1" xr:uid="{00000000-0002-0000-0000-000006000000}"/>
    <dataValidation allowBlank="1" showInputMessage="1" showErrorMessage="1" prompt="Ange dagens datum i cellen till höger" sqref="L3" xr:uid="{00000000-0002-0000-0000-000007000000}"/>
    <dataValidation allowBlank="1" showInputMessage="1" showErrorMessage="1" prompt="Ange dagens datum i den här cellen" sqref="M3" xr:uid="{00000000-0002-0000-0000-000008000000}"/>
    <dataValidation allowBlank="1" showInputMessage="1" showErrorMessage="1" prompt="Ange dagar i den här kolumnen under den här rubriken" sqref="B5" xr:uid="{00000000-0002-0000-0000-000009000000}"/>
    <dataValidation allowBlank="1" showInputMessage="1" showErrorMessage="1" prompt="Ange butiksförsäljningsbelopp i den här kolumnen under den här rubriken" sqref="C5" xr:uid="{00000000-0002-0000-0000-00000A000000}"/>
    <dataValidation allowBlank="1" showInputMessage="1" showErrorMessage="1" prompt="Ange belopp för extern försäljning i den här kolumnen under den här rubriken" sqref="D5" xr:uid="{00000000-0002-0000-0000-00000B000000}"/>
    <dataValidation allowBlank="1" showInputMessage="1" showErrorMessage="1" prompt="Ange kostnad för butiksbesök i den här kolumnen under den här rubriken" sqref="E5" xr:uid="{00000000-0002-0000-0000-00000C000000}"/>
    <dataValidation allowBlank="1" showInputMessage="1" showErrorMessage="1" prompt="Ange kostnad för extern försäljning i den här kolumnen under den här rubriken" sqref="F5" xr:uid="{00000000-0002-0000-0000-00000D000000}"/>
    <dataValidation allowBlank="1" showInputMessage="1" showErrorMessage="1" prompt="Ange kostnad för telefonsamtal i den här kolumnen under den här rubriken" sqref="G5" xr:uid="{00000000-0002-0000-0000-00000E000000}"/>
    <dataValidation allowBlank="1" showInputMessage="1" showErrorMessage="1" prompt="Ange kostnad för nya konton i den här kolumnen under den här rubriken" sqref="H5" xr:uid="{00000000-0002-0000-0000-00000F000000}"/>
    <dataValidation allowBlank="1" showInputMessage="1" showErrorMessage="1" prompt="Ange kostnad för hotellrum i den här kolumnen under den här rubriken" sqref="I5" xr:uid="{00000000-0002-0000-0000-000010000000}"/>
    <dataValidation allowBlank="1" showInputMessage="1" showErrorMessage="1" prompt="Ange kostnad för mat och dryck i den här kolumnen under den här rubriken" sqref="J5" xr:uid="{00000000-0002-0000-0000-000011000000}"/>
    <dataValidation allowBlank="1" showInputMessage="1" showErrorMessage="1" prompt="Ange kostnad för hyra av sammanträdesrum i den här kolumnen under den här rubriken" sqref="K5" xr:uid="{00000000-0002-0000-0000-000012000000}"/>
    <dataValidation allowBlank="1" showInputMessage="1" showErrorMessage="1" prompt="Ange övriga kostnader i den här kolumnen under den här rubriken" sqref="L5" xr:uid="{00000000-0002-0000-0000-000013000000}"/>
    <dataValidation allowBlank="1" showInputMessage="1" showErrorMessage="1" prompt="Totalsumman beräknas automatiskt i den här kolumnen under den här rubriken. Ange målkostnader i cellerna nedanför tabellen för att beräkna variansen automatiskt" sqref="M5" xr:uid="{00000000-0002-0000-0000-000014000000}"/>
    <dataValidation allowBlank="1" showInputMessage="1" showErrorMessage="1" prompt="Ange målkostnader i cellerna längst till höger. Variansen beräknas automatiskt i cellerna nedanför" sqref="B15" xr:uid="{00000000-0002-0000-0000-000015000000}"/>
    <dataValidation allowBlank="1" showInputMessage="1" showErrorMessage="1" prompt="Variansen beräknas automatiskt och ikoner uppdateras i cellerna längst till höger. Ange förklaring och godkännande i cellerna nedanför" sqref="B16" xr:uid="{00000000-0002-0000-0000-000016000000}"/>
    <dataValidation allowBlank="1" showInputMessage="1" showErrorMessage="1" prompt="Ange förklaring i den här cellen och godkännande i cell C20" sqref="B18:F19" xr:uid="{00000000-0002-0000-0000-000017000000}"/>
    <dataValidation allowBlank="1" showInputMessage="1" showErrorMessage="1" prompt="Ange godkännande i cellen längst till höger" sqref="B20" xr:uid="{00000000-0002-0000-0000-000018000000}"/>
    <dataValidation allowBlank="1" showInputMessage="1" showErrorMessage="1" prompt="Ange godkännande i den här cellen" sqref="C20:F20" xr:uid="{00000000-0002-0000-0000-000019000000}"/>
    <dataValidation allowBlank="1" showInputMessage="1" showErrorMessage="1" prompt="Kalkylbladets namn finns i den här cellen. Ange försäljarens namn i cell J1, plats i cell J3 och datum i cellerna M1 och M3" sqref="B1:H4" xr:uid="{00000000-0002-0000-0000-00001A000000}"/>
  </dataValidations>
  <printOptions horizontalCentered="1"/>
  <pageMargins left="0.25" right="0.25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4</vt:i4>
      </vt:variant>
    </vt:vector>
  </HeadingPairs>
  <TitlesOfParts>
    <vt:vector size="5" baseType="lpstr">
      <vt:lpstr>Veckovis försäljningsaktivitet</vt:lpstr>
      <vt:lpstr>RadRubrikAvsnitt1..J3</vt:lpstr>
      <vt:lpstr>RadRubrikAvsnitt2..M3</vt:lpstr>
      <vt:lpstr>Rubrik1</vt:lpstr>
      <vt:lpstr>'Veckovis försäljningsaktivitet'!Utskriftsrubriker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2018-09-13T06:35:11Z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