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2\sv-SE\target\"/>
    </mc:Choice>
  </mc:AlternateContent>
  <bookViews>
    <workbookView xWindow="0" yWindow="0" windowWidth="20490" windowHeight="6930" xr2:uid="{00000000-000D-0000-FFFF-FFFF00000000}"/>
  </bookViews>
  <sheets>
    <sheet name="OSA-översikt" sheetId="1" r:id="rId1"/>
    <sheet name="OSA-sammanfattning" sheetId="2" r:id="rId2"/>
  </sheets>
  <definedNames>
    <definedName name="Bröllopsdatum">'OSA-översikt'!$B$3</definedName>
    <definedName name="DagarKvar">Bröllopsdatum-TODAY()</definedName>
    <definedName name="KolumnRubrikAvsnitt1..B3.1">'OSA-översikt'!$B$2</definedName>
    <definedName name="KolumnRubrikAvsnitt1..B3.2">'OSA-sammanfattning'!$B$2</definedName>
    <definedName name="KolumnRubrikAvsnitt2..B5.1">'OSA-översikt'!$B$4</definedName>
    <definedName name="KolumnRubrikAvsnitt2..B5.2">'OSA-sammanfattning'!$B$4</definedName>
    <definedName name="KolumnRubrikAvsnitt3..B7.1">'OSA-översikt'!$B$6</definedName>
    <definedName name="KolumnRubrikAvsnitt3..B7.2">'OSA-sammanfattning'!$B$6</definedName>
    <definedName name="KolumnRubrikAvsnitt4..B9.1">'OSA-översikt'!$B$8</definedName>
    <definedName name="KolumnRubrikAvsnitt4..B9.2">'OSA-sammanfattning'!$B$8</definedName>
    <definedName name="KolumnRubrikAvsnitt5..B11.1">'OSA-översikt'!$B$10</definedName>
    <definedName name="KolumnRubrikAvsnitt5..B11.2">'OSA-sammanfattning'!$B$10</definedName>
    <definedName name="KolumnRubrikAvsnitt6..O15.2">'OSA-sammanfattning'!$O$2</definedName>
    <definedName name="OSA">tblInbjudningar[[#Totals],[OSA]]</definedName>
    <definedName name="_xlnm.Print_Titles" localSheetId="0">'OSA-översikt'!$2:$3</definedName>
    <definedName name="Rubrik1">tblInbjudningar[[#Headers],[GÄSTENS NAMN]]</definedName>
    <definedName name="SaknadeOSA">tblInbjudningar[[#Totals],[SKICKAT?]]-TotalOSA</definedName>
    <definedName name="TotalaDeltagande">SUM(IF(tblInbjudningar[OSA]="Ja",tblInbjudningar[FEST]))</definedName>
    <definedName name="TotalEjDeltagande">SUMIFS(tblInbjudningar[FEST],tblInbjudningar[OSA],"=Nej")</definedName>
    <definedName name="TotalOSA">tblInbjudningar[[#Totals],[OSA]]</definedName>
    <definedName name="TotalSaknade">tblInbjudningar[[#Totals],[SKICKAT?]]-tblInbjudningar[[#Totals],[OSA]]</definedName>
    <definedName name="TotalSkickade">tblInbjudningar[[#Totals],[SKICKAT?]]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E15" i="1" l="1"/>
  <c r="F15" i="1"/>
  <c r="H9" i="2" l="1"/>
  <c r="H11" i="2"/>
  <c r="H10" i="2"/>
  <c r="B9" i="1"/>
  <c r="B7" i="1"/>
  <c r="B11" i="1" l="1"/>
  <c r="G15" i="1"/>
  <c r="B9" i="2" l="1"/>
  <c r="G5" i="2" l="1"/>
  <c r="G6" i="2"/>
  <c r="G4" i="2"/>
  <c r="B7" i="2" l="1"/>
  <c r="H6" i="2" l="1"/>
  <c r="H4" i="2"/>
  <c r="H5" i="2"/>
  <c r="B3" i="1"/>
  <c r="B5" i="1" s="1"/>
  <c r="B11" i="2" l="1"/>
  <c r="B3" i="2" l="1"/>
  <c r="B5" i="2" l="1"/>
</calcChain>
</file>

<file path=xl/sharedStrings.xml><?xml version="1.0" encoding="utf-8"?>
<sst xmlns="http://schemas.openxmlformats.org/spreadsheetml/2006/main" count="158" uniqueCount="54">
  <si>
    <t>BRÖLLOPSDATUM</t>
  </si>
  <si>
    <t>DAGAR KVAR</t>
  </si>
  <si>
    <t>KOMMER</t>
  </si>
  <si>
    <t>KOMMER INTE</t>
  </si>
  <si>
    <t>VÄNTAR PÅ SVAR</t>
  </si>
  <si>
    <t>översikt över bröllopsinbjudningar</t>
  </si>
  <si>
    <t>GÄSTENS NAMN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</si>
  <si>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</si>
  <si>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</si>
  <si>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</si>
  <si>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</si>
  <si>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</si>
  <si>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</si>
  <si>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</si>
  <si>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</si>
  <si>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>Namn 9</t>
  </si>
  <si>
    <t>Namn 10</t>
  </si>
  <si>
    <t>Namn 11</t>
  </si>
  <si>
    <t>SAMMANLAGT:</t>
  </si>
  <si>
    <t>SKICKAT?</t>
  </si>
  <si>
    <t>Ja</t>
  </si>
  <si>
    <t>OSA SAMMANFATTNING</t>
  </si>
  <si>
    <t>OSA</t>
  </si>
  <si>
    <t>Nej</t>
  </si>
  <si>
    <t>Preliminärt</t>
  </si>
  <si>
    <t>FEST</t>
  </si>
  <si>
    <t>GÄST</t>
  </si>
  <si>
    <t>Blivande make/maka 1</t>
  </si>
  <si>
    <t>Blivande make/maka 2</t>
  </si>
  <si>
    <t>RELATION</t>
  </si>
  <si>
    <t>Bror</t>
  </si>
  <si>
    <t>Vän</t>
  </si>
  <si>
    <t>ADRESS</t>
  </si>
  <si>
    <t>Adress</t>
  </si>
  <si>
    <t>ORT</t>
  </si>
  <si>
    <t>Ort</t>
  </si>
  <si>
    <t>LAND</t>
  </si>
  <si>
    <t>Land</t>
  </si>
  <si>
    <t>POSTNUMMER</t>
  </si>
  <si>
    <t>TELEFON</t>
  </si>
  <si>
    <t>Telefon</t>
  </si>
  <si>
    <t>KONTAKT (E-POSTADRESS)</t>
  </si>
  <si>
    <t>någon@exempel.se</t>
  </si>
  <si>
    <t>OSA ÖVERSIKT</t>
  </si>
  <si>
    <t>osa sammanfattning</t>
  </si>
  <si>
    <t>JA</t>
  </si>
  <si>
    <t>NEJ</t>
  </si>
  <si>
    <t>Grupperat liggande stapeldiagram som visar gästtyper för dem som tackat ja på OSA finns i den här cellen.</t>
  </si>
  <si>
    <t>Grupperat liggande stapeldiagram som visar gästtyper för dem som tackat nej på OSA finns i den här cellen.</t>
  </si>
  <si>
    <t>ANNAN</t>
  </si>
  <si>
    <t>BLIVANDE MAKE/MAKA 2</t>
  </si>
  <si>
    <t>BLIVANDE MAKE/MAKA 1</t>
  </si>
  <si>
    <t>anteckningar</t>
  </si>
  <si>
    <t>Övrigt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</si>
</sst>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  <numFmt numFmtId="166" formatCode="[&lt;=9999999]###\-####;\(###\)\ ###\-####"/>
  </numFmts>
  <fonts count="30" x14ac:knownFonts="1">
    <font>
      <sz val="11"/>
      <color theme="1"/>
      <name val="Century"/>
      <family val="1"/>
      <scheme val="minor"/>
    </font>
    <font>
      <sz val="11"/>
      <color theme="1"/>
      <name val="Century"/>
      <family val="2"/>
      <scheme val="minor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16"/>
      <color theme="9"/>
      <name val="Arial"/>
      <family val="1"/>
      <scheme val="major"/>
    </font>
    <font>
      <sz val="9"/>
      <name val="Arial"/>
      <family val="1"/>
      <scheme val="major"/>
    </font>
    <font>
      <sz val="36"/>
      <color theme="2" tint="-0.499984740745262"/>
      <name val="Arial"/>
      <family val="1"/>
      <scheme val="major"/>
    </font>
    <font>
      <sz val="36"/>
      <color theme="1"/>
      <name val="Century"/>
      <family val="2"/>
      <scheme val="minor"/>
    </font>
    <font>
      <sz val="24"/>
      <color theme="0"/>
      <name val="Century"/>
      <family val="1"/>
      <scheme val="minor"/>
    </font>
    <font>
      <b/>
      <sz val="24"/>
      <color theme="2" tint="-0.499984740745262"/>
      <name val="Arial"/>
      <family val="2"/>
      <scheme val="major"/>
    </font>
    <font>
      <sz val="11"/>
      <color theme="1"/>
      <name val="Century"/>
      <family val="1"/>
      <scheme val="minor"/>
    </font>
    <font>
      <sz val="11"/>
      <color theme="3"/>
      <name val="Arial"/>
      <family val="1"/>
      <scheme val="major"/>
    </font>
    <font>
      <b/>
      <sz val="14"/>
      <color theme="0"/>
      <name val="Arial"/>
      <family val="1"/>
      <scheme val="major"/>
    </font>
    <font>
      <sz val="11"/>
      <color theme="1"/>
      <name val="Arial"/>
      <family val="1"/>
      <scheme val="major"/>
    </font>
    <font>
      <i/>
      <sz val="11"/>
      <color rgb="FF7F7F7F"/>
      <name val="Century"/>
      <family val="2"/>
      <scheme val="minor"/>
    </font>
    <font>
      <sz val="11"/>
      <color theme="0" tint="-4.9989318521683403E-2"/>
      <name val="Century"/>
      <family val="1"/>
      <scheme val="minor"/>
    </font>
    <font>
      <sz val="11"/>
      <color theme="2" tint="0.39994506668294322"/>
      <name val="Arial"/>
      <family val="1"/>
      <scheme val="major"/>
    </font>
    <font>
      <sz val="11"/>
      <color theme="3"/>
      <name val="Century"/>
      <family val="1"/>
      <scheme val="minor"/>
    </font>
    <font>
      <sz val="11"/>
      <color theme="2" tint="0.79998168889431442"/>
      <name val="Arial"/>
      <family val="1"/>
      <scheme val="major"/>
    </font>
    <font>
      <sz val="36"/>
      <color theme="0" tint="-4.9989318521683403E-2"/>
      <name val="Arial"/>
      <family val="1"/>
      <scheme val="major"/>
    </font>
    <font>
      <sz val="11"/>
      <color rgb="FF006100"/>
      <name val="Century"/>
      <family val="2"/>
      <scheme val="minor"/>
    </font>
    <font>
      <sz val="11"/>
      <color rgb="FF9C0006"/>
      <name val="Century"/>
      <family val="2"/>
      <scheme val="minor"/>
    </font>
    <font>
      <sz val="11"/>
      <color rgb="FF9C5700"/>
      <name val="Century"/>
      <family val="2"/>
      <scheme val="minor"/>
    </font>
    <font>
      <sz val="11"/>
      <color rgb="FF3F3F76"/>
      <name val="Century"/>
      <family val="2"/>
      <scheme val="minor"/>
    </font>
    <font>
      <b/>
      <sz val="11"/>
      <color rgb="FF3F3F3F"/>
      <name val="Century"/>
      <family val="2"/>
      <scheme val="minor"/>
    </font>
    <font>
      <b/>
      <sz val="11"/>
      <color rgb="FFFA7D00"/>
      <name val="Century"/>
      <family val="2"/>
      <scheme val="minor"/>
    </font>
    <font>
      <sz val="11"/>
      <color rgb="FFFA7D00"/>
      <name val="Century"/>
      <family val="2"/>
      <scheme val="minor"/>
    </font>
    <font>
      <b/>
      <sz val="11"/>
      <color theme="0"/>
      <name val="Century"/>
      <family val="2"/>
      <scheme val="minor"/>
    </font>
    <font>
      <sz val="11"/>
      <color rgb="FFFF0000"/>
      <name val="Century"/>
      <family val="2"/>
      <scheme val="minor"/>
    </font>
    <font>
      <sz val="11"/>
      <color theme="0"/>
      <name val="Century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11" fillId="0" borderId="0" applyNumberForma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2" fillId="7" borderId="1" applyProtection="0">
      <alignment horizontal="center"/>
    </xf>
    <xf numFmtId="0" fontId="6" fillId="2" borderId="0" applyBorder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horizontal="left" vertical="center" indent="1"/>
    </xf>
    <xf numFmtId="0" fontId="7" fillId="0" borderId="1" applyNumberFormat="0" applyFill="0" applyProtection="0">
      <alignment vertical="top"/>
    </xf>
    <xf numFmtId="0" fontId="4" fillId="6" borderId="0" applyNumberFormat="0" applyAlignment="0" applyProtection="0"/>
    <xf numFmtId="166" fontId="13" fillId="0" borderId="0" applyFill="0">
      <alignment horizontal="left" vertical="center" indent="1"/>
    </xf>
    <xf numFmtId="0" fontId="9" fillId="0" borderId="0" applyNumberFormat="0" applyFill="0" applyBorder="0" applyProtection="0">
      <alignment vertical="center"/>
    </xf>
    <xf numFmtId="0" fontId="10" fillId="6" borderId="0">
      <alignment horizontal="left" vertical="center"/>
    </xf>
    <xf numFmtId="0" fontId="10" fillId="0" borderId="2">
      <alignment vertical="center" wrapText="1"/>
    </xf>
    <xf numFmtId="0" fontId="10" fillId="0" borderId="1" applyNumberFormat="0" applyFont="0" applyFill="0" applyAlignment="0">
      <alignment vertical="center"/>
    </xf>
    <xf numFmtId="0" fontId="16" fillId="5" borderId="0" applyNumberFormat="0" applyBorder="0" applyAlignment="0">
      <alignment vertical="center"/>
    </xf>
    <xf numFmtId="14" fontId="8" fillId="4" borderId="0">
      <alignment horizontal="center"/>
    </xf>
    <xf numFmtId="1" fontId="8" fillId="4" borderId="0">
      <alignment horizontal="center"/>
    </xf>
    <xf numFmtId="0" fontId="12" fillId="7" borderId="0" applyProtection="0">
      <alignment horizontal="center"/>
    </xf>
    <xf numFmtId="0" fontId="1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6" applyNumberFormat="0" applyAlignment="0" applyProtection="0"/>
    <xf numFmtId="0" fontId="24" fillId="12" borderId="7" applyNumberFormat="0" applyAlignment="0" applyProtection="0"/>
    <xf numFmtId="0" fontId="25" fillId="12" borderId="6" applyNumberFormat="0" applyAlignment="0" applyProtection="0"/>
    <xf numFmtId="0" fontId="26" fillId="0" borderId="8" applyNumberFormat="0" applyFill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0" fillId="14" borderId="10" applyNumberFormat="0" applyFont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ont="1">
      <alignment vertical="center"/>
    </xf>
    <xf numFmtId="0" fontId="0" fillId="2" borderId="0" xfId="0" applyFont="1" applyAlignment="1">
      <alignment horizontal="center" vertical="center"/>
    </xf>
    <xf numFmtId="166" fontId="0" fillId="2" borderId="0" xfId="0" applyNumberFormat="1" applyAlignment="1">
      <alignment horizontal="left" vertical="center" indent="1"/>
    </xf>
    <xf numFmtId="0" fontId="0" fillId="0" borderId="0" xfId="0" applyFill="1" applyAlignment="1">
      <alignment vertical="center" wrapText="1"/>
    </xf>
    <xf numFmtId="166" fontId="13" fillId="0" borderId="0" xfId="9">
      <alignment horizontal="left" vertical="center" indent="1"/>
    </xf>
    <xf numFmtId="0" fontId="10" fillId="0" borderId="2" xfId="12">
      <alignment vertical="center" wrapText="1"/>
    </xf>
    <xf numFmtId="0" fontId="7" fillId="0" borderId="1" xfId="7">
      <alignment vertical="top"/>
    </xf>
    <xf numFmtId="0" fontId="12" fillId="7" borderId="1" xfId="3">
      <alignment horizontal="center"/>
    </xf>
    <xf numFmtId="14" fontId="2" fillId="5" borderId="0" xfId="14" applyNumberFormat="1" applyFont="1" applyAlignment="1">
      <alignment horizontal="center" vertical="top"/>
    </xf>
    <xf numFmtId="0" fontId="3" fillId="5" borderId="0" xfId="14" applyFont="1">
      <alignment vertical="center"/>
    </xf>
    <xf numFmtId="1" fontId="8" fillId="4" borderId="0" xfId="16">
      <alignment horizontal="center"/>
    </xf>
    <xf numFmtId="0" fontId="0" fillId="5" borderId="0" xfId="14" applyFont="1">
      <alignment vertical="center"/>
    </xf>
    <xf numFmtId="0" fontId="5" fillId="5" borderId="0" xfId="14" applyFo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11" fillId="2" borderId="0" xfId="1" applyFill="1" applyBorder="1">
      <alignment vertical="center"/>
    </xf>
    <xf numFmtId="0" fontId="11" fillId="2" borderId="0" xfId="1" applyNumberFormat="1" applyFill="1" applyBorder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left" indent="1"/>
    </xf>
    <xf numFmtId="0" fontId="12" fillId="7" borderId="0" xfId="17">
      <alignment horizontal="center"/>
    </xf>
    <xf numFmtId="0" fontId="17" fillId="7" borderId="0" xfId="17" applyFont="1" applyAlignment="1">
      <alignment horizontal="center" wrapTex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>
      <alignment vertical="center"/>
    </xf>
    <xf numFmtId="0" fontId="0" fillId="6" borderId="0" xfId="11" applyFont="1">
      <alignment horizontal="left" vertical="center"/>
    </xf>
    <xf numFmtId="14" fontId="8" fillId="4" borderId="0" xfId="15" applyNumberFormat="1">
      <alignment horizontal="center"/>
    </xf>
    <xf numFmtId="0" fontId="0" fillId="2" borderId="0" xfId="0">
      <alignment vertical="center"/>
    </xf>
    <xf numFmtId="0" fontId="18" fillId="2" borderId="0" xfId="2" applyFont="1" applyFill="1" applyAlignment="1">
      <alignment horizontal="center" vertical="center"/>
    </xf>
    <xf numFmtId="0" fontId="7" fillId="3" borderId="1" xfId="7" applyFill="1" applyAlignment="1">
      <alignment vertical="top"/>
    </xf>
    <xf numFmtId="0" fontId="13" fillId="2" borderId="0" xfId="2" applyFill="1" applyAlignment="1">
      <alignment horizontal="center" vertical="center"/>
    </xf>
    <xf numFmtId="0" fontId="7" fillId="2" borderId="1" xfId="7" applyFill="1">
      <alignment vertical="top"/>
    </xf>
    <xf numFmtId="0" fontId="19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6" fillId="2" borderId="5" xfId="4" applyBorder="1">
      <alignment vertical="center"/>
    </xf>
    <xf numFmtId="0" fontId="6" fillId="2" borderId="0" xfId="4">
      <alignment vertical="center"/>
    </xf>
    <xf numFmtId="0" fontId="6" fillId="2" borderId="1" xfId="4" applyBorder="1">
      <alignment vertical="center"/>
    </xf>
    <xf numFmtId="0" fontId="6" fillId="2" borderId="4" xfId="4" applyBorder="1">
      <alignment vertical="center"/>
    </xf>
    <xf numFmtId="0" fontId="6" fillId="2" borderId="3" xfId="4" applyBorder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</cellXfs>
  <cellStyles count="58">
    <cellStyle name="20% - Accent1" xfId="35" builtinId="30" customBuiltin="1"/>
    <cellStyle name="20% - Accent2" xfId="39" builtinId="34" customBuiltin="1"/>
    <cellStyle name="20% - Accent3" xfId="43" builtinId="38" customBuiltin="1"/>
    <cellStyle name="20% - Accent4" xfId="47" builtinId="42" customBuiltin="1"/>
    <cellStyle name="20% - Accent5" xfId="51" builtinId="46" customBuiltin="1"/>
    <cellStyle name="20% - Accent6" xfId="55" builtinId="50" customBuiltin="1"/>
    <cellStyle name="40% - Accent1" xfId="36" builtinId="31" customBuiltin="1"/>
    <cellStyle name="40% - Accent2" xfId="40" builtinId="35" customBuiltin="1"/>
    <cellStyle name="40% - Accent3" xfId="44" builtinId="39" customBuiltin="1"/>
    <cellStyle name="40% - Accent4" xfId="48" builtinId="43" customBuiltin="1"/>
    <cellStyle name="40% - Accent5" xfId="52" builtinId="47" customBuiltin="1"/>
    <cellStyle name="40% - Accent6" xfId="56" builtinId="51" customBuiltin="1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anteckningar" xfId="12" xr:uid="{00000000-0005-0000-0000-00000B000000}"/>
    <cellStyle name="Bad" xfId="25" builtinId="27" customBuiltin="1"/>
    <cellStyle name="Calculation" xfId="29" builtinId="22" customBuiltin="1"/>
    <cellStyle name="Check Cell" xfId="31" builtinId="23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Datum" xfId="15" xr:uid="{00000000-0005-0000-0000-000000000000}"/>
    <cellStyle name="dubbel delningslist" xfId="13" xr:uid="{00000000-0005-0000-0000-000001000000}"/>
    <cellStyle name="e-postadress" xfId="6" xr:uid="{00000000-0005-0000-0000-000002000000}"/>
    <cellStyle name="Explanatory Text" xfId="18" builtinId="53" customBuiltin="1"/>
    <cellStyle name="Followed Hyperlink" xfId="5" builtinId="9" customBuiltin="1"/>
    <cellStyle name="Fyllning för marginallist" xfId="17" xr:uid="{00000000-0005-0000-0000-00000E000000}"/>
    <cellStyle name="Good" xfId="24" builtinId="26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Hyperlink" xfId="2" builtinId="8" customBuiltin="1"/>
    <cellStyle name="Input" xfId="27" builtinId="20" customBuiltin="1"/>
    <cellStyle name="Kantlinje för marginallist" xfId="14" xr:uid="{00000000-0005-0000-0000-00000D000000}"/>
    <cellStyle name="Linked Cell" xfId="30" builtinId="24" customBuiltin="1"/>
    <cellStyle name="Neutral" xfId="26" builtinId="28" customBuiltin="1"/>
    <cellStyle name="Normal" xfId="0" builtinId="0" customBuiltin="1"/>
    <cellStyle name="Note" xfId="33" builtinId="10" customBuiltin="1"/>
    <cellStyle name="Output" xfId="28" builtinId="21" customBuiltin="1"/>
    <cellStyle name="Percent" xfId="23" builtinId="5" customBuiltin="1"/>
    <cellStyle name="Postnummer" xfId="11" xr:uid="{00000000-0005-0000-0000-000012000000}"/>
    <cellStyle name="Telefon" xfId="9" xr:uid="{00000000-0005-0000-0000-00000C000000}"/>
    <cellStyle name="Title" xfId="7" builtinId="15" customBuiltin="1"/>
    <cellStyle name="Total" xfId="8" builtinId="25" customBuiltin="1"/>
    <cellStyle name="Värden för marginallist" xfId="16" xr:uid="{00000000-0005-0000-0000-00000F000000}"/>
    <cellStyle name="Warning Text" xfId="32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16"/>
      <tableStyleElement type="headerRow" dxfId="15"/>
      <tableStyleElement type="totalRow" dxfId="14"/>
      <tableStyleElement type="firstTotalCell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'OSA-sammanfattning'!$F$4:$F$6</c:f>
              <c:strCache>
                <c:ptCount val="3"/>
                <c:pt idx="0">
                  <c:v>ANNAN</c:v>
                </c:pt>
                <c:pt idx="1">
                  <c:v>BLIVANDE MAKE/MAKA 2</c:v>
                </c:pt>
                <c:pt idx="2">
                  <c:v>BLIVANDE MAKE/MAKA 1</c:v>
                </c:pt>
              </c:strCache>
            </c:strRef>
          </c:cat>
          <c:val>
            <c:numRef>
              <c:f>'OSA-sammanfattning'!$H$4:$H$6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'OSA-sammanfattning'!$F$4:$F$6</c:f>
              <c:strCache>
                <c:ptCount val="3"/>
                <c:pt idx="0">
                  <c:v>ANNAN</c:v>
                </c:pt>
                <c:pt idx="1">
                  <c:v>BLIVANDE MAKE/MAKA 2</c:v>
                </c:pt>
                <c:pt idx="2">
                  <c:v>BLIVANDE MAKE/MAKA 1</c:v>
                </c:pt>
              </c:strCache>
            </c:strRef>
          </c:cat>
          <c:val>
            <c:numRef>
              <c:f>'OSA-sammanfattning'!$G$4:$G$6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'OSA-sammanfattning'!$F$4:$F$6</c:f>
              <c:strCache>
                <c:ptCount val="3"/>
                <c:pt idx="0">
                  <c:v>ANNAN</c:v>
                </c:pt>
                <c:pt idx="1">
                  <c:v>BLIVANDE MAKE/MAKA 2</c:v>
                </c:pt>
                <c:pt idx="2">
                  <c:v>BLIVANDE MAKE/MAKA 1</c:v>
                </c:pt>
              </c:strCache>
            </c:strRef>
          </c:cat>
          <c:val>
            <c:numRef>
              <c:f>'OSA-sammanfattning'!$H$4:$H$6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'OSA-sammanfattning'!$F$4:$F$6</c:f>
              <c:strCache>
                <c:ptCount val="3"/>
                <c:pt idx="0">
                  <c:v>ANNAN</c:v>
                </c:pt>
                <c:pt idx="1">
                  <c:v>BLIVANDE MAKE/MAKA 2</c:v>
                </c:pt>
                <c:pt idx="2">
                  <c:v>BLIVANDE MAKE/MAKA 1</c:v>
                </c:pt>
              </c:strCache>
            </c:strRef>
          </c:cat>
          <c:val>
            <c:numRef>
              <c:f>'OSA-sammanfattning'!$G$4:$G$6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99743232"/>
        <c:axId val="99744768"/>
      </c:barChart>
      <c:catAx>
        <c:axId val="997432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99744768"/>
        <c:crosses val="autoZero"/>
        <c:auto val="1"/>
        <c:lblAlgn val="ctr"/>
        <c:lblOffset val="100"/>
        <c:noMultiLvlLbl val="0"/>
      </c:catAx>
      <c:valAx>
        <c:axId val="997447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gäster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997432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'OSA-sammanfattning'!$F$4:$F$6</c:f>
              <c:strCache>
                <c:ptCount val="3"/>
                <c:pt idx="0">
                  <c:v>ANNAN</c:v>
                </c:pt>
                <c:pt idx="1">
                  <c:v>BLIVANDE MAKE/MAKA 2</c:v>
                </c:pt>
                <c:pt idx="2">
                  <c:v>BLIVANDE MAKE/MAKA 1</c:v>
                </c:pt>
              </c:strCache>
            </c:strRef>
          </c:cat>
          <c:val>
            <c:numRef>
              <c:f>'OSA-sammanfattning'!$H$9:$H$11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'OSA-sammanfattning'!$F$4:$F$6</c:f>
              <c:strCache>
                <c:ptCount val="3"/>
                <c:pt idx="0">
                  <c:v>ANNAN</c:v>
                </c:pt>
                <c:pt idx="1">
                  <c:v>BLIVANDE MAKE/MAKA 2</c:v>
                </c:pt>
                <c:pt idx="2">
                  <c:v>BLIVANDE MAKE/MAKA 1</c:v>
                </c:pt>
              </c:strCache>
            </c:strRef>
          </c:cat>
          <c:val>
            <c:numRef>
              <c:f>'OSA-sammanfattning'!$G$9:$G$11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'OSA-sammanfattning'!$F$4:$F$6</c:f>
              <c:strCache>
                <c:ptCount val="3"/>
                <c:pt idx="0">
                  <c:v>ANNAN</c:v>
                </c:pt>
                <c:pt idx="1">
                  <c:v>BLIVANDE MAKE/MAKA 2</c:v>
                </c:pt>
                <c:pt idx="2">
                  <c:v>BLIVANDE MAKE/MAKA 1</c:v>
                </c:pt>
              </c:strCache>
            </c:strRef>
          </c:cat>
          <c:val>
            <c:numRef>
              <c:f>'OSA-sammanfattning'!$H$9:$H$11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'OSA-sammanfattning'!$F$4:$F$6</c:f>
              <c:strCache>
                <c:ptCount val="3"/>
                <c:pt idx="0">
                  <c:v>ANNAN</c:v>
                </c:pt>
                <c:pt idx="1">
                  <c:v>BLIVANDE MAKE/MAKA 2</c:v>
                </c:pt>
                <c:pt idx="2">
                  <c:v>BLIVANDE MAKE/MAKA 1</c:v>
                </c:pt>
              </c:strCache>
            </c:strRef>
          </c:cat>
          <c:val>
            <c:numRef>
              <c:f>'OSA-sammanfattning'!$G$9:$G$11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99798016"/>
        <c:axId val="99808000"/>
      </c:barChart>
      <c:catAx>
        <c:axId val="997980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99808000"/>
        <c:crosses val="autoZero"/>
        <c:auto val="1"/>
        <c:lblAlgn val="ctr"/>
        <c:lblOffset val="100"/>
        <c:noMultiLvlLbl val="0"/>
      </c:catAx>
      <c:valAx>
        <c:axId val="99808000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gäster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9979801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OSA-&#246;versikt'!A1"/><Relationship Id="rId1" Type="http://schemas.openxmlformats.org/officeDocument/2006/relationships/hyperlink" Target="#'OSA-sammanfattning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OSA-sammanfattning'!A1"/><Relationship Id="rId1" Type="http://schemas.openxmlformats.org/officeDocument/2006/relationships/hyperlink" Target="#'OSA-&#246;versikt'!A1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172809</xdr:colOff>
      <xdr:row>0</xdr:row>
      <xdr:rowOff>9525</xdr:rowOff>
    </xdr:from>
    <xdr:to>
      <xdr:col>7</xdr:col>
      <xdr:colOff>501759</xdr:colOff>
      <xdr:row>0</xdr:row>
      <xdr:rowOff>430149</xdr:rowOff>
    </xdr:to>
    <xdr:sp macro="" textlink="">
      <xdr:nvSpPr>
        <xdr:cNvPr id="17" name="OSA-sammanfattning" descr="Select to view RSVP Summary worksheet">
          <a:hlinkClick xmlns:r="http://schemas.openxmlformats.org/officeDocument/2006/relationships" r:id="rId1" tooltip="Välj för att gå till kalkylbladet OSA-sammanfattning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497159" y="9525"/>
          <a:ext cx="1872000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sv-se" sz="1100" spc="100" baseline="0">
              <a:solidFill>
                <a:schemeClr val="tx1"/>
              </a:solidFill>
              <a:latin typeface="Century" panose="02040604050505020304" pitchFamily="18" charset="0"/>
            </a:rPr>
            <a:t>OSA</a:t>
          </a:r>
          <a:r>
            <a:rPr lang="sv-se" sz="1000" spc="100" baseline="0">
              <a:solidFill>
                <a:schemeClr val="tx1"/>
              </a:solidFill>
              <a:latin typeface="Century" panose="02040604050505020304" pitchFamily="18" charset="0"/>
            </a:rPr>
            <a:t> </a:t>
          </a:r>
          <a:r>
            <a:rPr lang="sv-se" sz="1100" spc="100" baseline="0">
              <a:solidFill>
                <a:schemeClr val="tx1"/>
              </a:solidFill>
              <a:latin typeface="Century" panose="02040604050505020304" pitchFamily="18" charset="0"/>
            </a:rPr>
            <a:t>SAMMANFATTNING</a:t>
          </a:r>
          <a:endParaRPr lang="en-US" sz="1000" spc="100" baseline="0">
            <a:solidFill>
              <a:schemeClr val="tx1"/>
            </a:solidFill>
            <a:latin typeface="Century" panose="02040604050505020304" pitchFamily="18" charset="0"/>
          </a:endParaRPr>
        </a:p>
      </xdr:txBody>
    </xdr:sp>
    <xdr:clientData fPrintsWithSheet="0"/>
  </xdr:twoCellAnchor>
  <xdr:twoCellAnchor editAs="oneCell">
    <xdr:from>
      <xdr:col>3</xdr:col>
      <xdr:colOff>193673</xdr:colOff>
      <xdr:row>0</xdr:row>
      <xdr:rowOff>9525</xdr:rowOff>
    </xdr:from>
    <xdr:to>
      <xdr:col>4</xdr:col>
      <xdr:colOff>560723</xdr:colOff>
      <xdr:row>0</xdr:row>
      <xdr:rowOff>581024</xdr:rowOff>
    </xdr:to>
    <xdr:grpSp>
      <xdr:nvGrpSpPr>
        <xdr:cNvPr id="3" name="Grupp 2" descr="RSVP Tracker">
          <a:hlinkClick xmlns:r="http://schemas.openxmlformats.org/officeDocument/2006/relationships" r:id="rId2" tooltip="Välj för att gå till kalkylbladet OSA-översik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32023" y="9525"/>
          <a:ext cx="1872000" cy="571499"/>
          <a:chOff x="2031997" y="9525"/>
          <a:chExt cx="1712709" cy="514349"/>
        </a:xfrm>
      </xdr:grpSpPr>
      <xdr:sp macro="" textlink="">
        <xdr:nvSpPr>
          <xdr:cNvPr id="18" name="Teckning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7" y="9525"/>
            <a:ext cx="1712709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sv-se" sz="1100" spc="100" baseline="0">
                <a:solidFill>
                  <a:schemeClr val="tx1"/>
                </a:solidFill>
                <a:latin typeface="Century" panose="02040604050505020304" pitchFamily="18" charset="0"/>
              </a:rPr>
              <a:t>OSA ÖVERSIKT</a:t>
            </a:r>
          </a:p>
        </xdr:txBody>
      </xdr:sp>
      <xdr:sp macro="" textlink="">
        <xdr:nvSpPr>
          <xdr:cNvPr id="19" name="Teckning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0</xdr:colOff>
      <xdr:row>1</xdr:row>
      <xdr:rowOff>247652</xdr:rowOff>
    </xdr:to>
    <xdr:sp macro="" textlink="">
      <xdr:nvSpPr>
        <xdr:cNvPr id="4" name="Tips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185737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 rtl="0"/>
          <a:r>
            <a:rPr lang="sv-se" sz="1100">
              <a:solidFill>
                <a:schemeClr val="tx2"/>
              </a:solidFill>
              <a:latin typeface="Century" panose="02040604050505020304" pitchFamily="18" charset="0"/>
            </a:rPr>
            <a:t> Ange ditt bröllopsdatum nedan så att det kan användas i uppföljningen.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9525</xdr:rowOff>
    </xdr:from>
    <xdr:to>
      <xdr:col>5</xdr:col>
      <xdr:colOff>205125</xdr:colOff>
      <xdr:row>0</xdr:row>
      <xdr:rowOff>430149</xdr:rowOff>
    </xdr:to>
    <xdr:sp macro="" textlink="">
      <xdr:nvSpPr>
        <xdr:cNvPr id="7" name="OSA-översikt" descr="Select to view the RSVP Tracker worksheet">
          <a:hlinkClick xmlns:r="http://schemas.openxmlformats.org/officeDocument/2006/relationships" r:id="rId1" tooltip="Välj för att gå till kalkylbladet OSA-översikt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57425" y="9525"/>
          <a:ext cx="1872000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sv-se" sz="1100" spc="100" baseline="0">
              <a:solidFill>
                <a:schemeClr val="tx1"/>
              </a:solidFill>
              <a:latin typeface="Century" panose="02040604050505020304" pitchFamily="18" charset="0"/>
            </a:rPr>
            <a:t>OSA ÖVERSIKT</a:t>
          </a:r>
        </a:p>
      </xdr:txBody>
    </xdr:sp>
    <xdr:clientData fPrintsWithSheet="0"/>
  </xdr:twoCellAnchor>
  <xdr:twoCellAnchor editAs="oneCell">
    <xdr:from>
      <xdr:col>5</xdr:col>
      <xdr:colOff>487134</xdr:colOff>
      <xdr:row>0</xdr:row>
      <xdr:rowOff>0</xdr:rowOff>
    </xdr:from>
    <xdr:to>
      <xdr:col>9</xdr:col>
      <xdr:colOff>149334</xdr:colOff>
      <xdr:row>0</xdr:row>
      <xdr:rowOff>576072</xdr:rowOff>
    </xdr:to>
    <xdr:grpSp>
      <xdr:nvGrpSpPr>
        <xdr:cNvPr id="3" name="Grupp 2" descr="RSVP Summary">
          <a:hlinkClick xmlns:r="http://schemas.openxmlformats.org/officeDocument/2006/relationships" r:id="rId2" tooltip="Välj för att gå till kalkylbladet OSA-sammanfattning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411434" y="0"/>
          <a:ext cx="1872000" cy="576072"/>
          <a:chOff x="3697059" y="0"/>
          <a:chExt cx="1741011" cy="517071"/>
        </a:xfrm>
      </xdr:grpSpPr>
      <xdr:sp macro="" textlink="">
        <xdr:nvSpPr>
          <xdr:cNvPr id="6" name="Rektangel med rundade hörn på samma sida 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9" y="0"/>
            <a:ext cx="1741011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sv-se" sz="1100" spc="100" baseline="0">
                <a:solidFill>
                  <a:schemeClr val="tx1"/>
                </a:solidFill>
                <a:latin typeface="Century" panose="02040604050505020304" pitchFamily="18" charset="0"/>
              </a:rPr>
              <a:t>OSA SAMMANFATTNING</a:t>
            </a:r>
          </a:p>
        </xdr:txBody>
      </xdr:sp>
      <xdr:sp macro="" textlink="">
        <xdr:nvSpPr>
          <xdr:cNvPr id="8" name="Frihandsfigur 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12</xdr:col>
      <xdr:colOff>19049</xdr:colOff>
      <xdr:row>6</xdr:row>
      <xdr:rowOff>206375</xdr:rowOff>
    </xdr:to>
    <xdr:graphicFrame macro="">
      <xdr:nvGraphicFramePr>
        <xdr:cNvPr id="2" name="Diagram för Ja-svar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12</xdr:col>
      <xdr:colOff>47625</xdr:colOff>
      <xdr:row>11</xdr:row>
      <xdr:rowOff>266700</xdr:rowOff>
    </xdr:to>
    <xdr:graphicFrame macro="">
      <xdr:nvGraphicFramePr>
        <xdr:cNvPr id="38" name="Diagram för Nej-svar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bjudningar" displayName="tblInbjudningar" ref="D3:O15" totalsRowCount="1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GÄSTENS NAMN" totalsRowLabel="SAMMANLAGT:" totalsRowDxfId="11"/>
    <tableColumn id="2" xr3:uid="{00000000-0010-0000-0000-000002000000}" name="SKICKAT?" totalsRowFunction="custom" totalsRowDxfId="10">
      <totalsRowFormula>COUNTIF('OSA-översikt'!$E$4:$E$14,"Ja")</totalsRowFormula>
    </tableColumn>
    <tableColumn id="3" xr3:uid="{00000000-0010-0000-0000-000003000000}" name="OSA" totalsRowFunction="custom" totalsRowDxfId="9">
      <totalsRowFormula>COUNTA('OSA-översikt'!$F$4:$F$14)</totalsRowFormula>
    </tableColumn>
    <tableColumn id="4" xr3:uid="{00000000-0010-0000-0000-000004000000}" name="FEST" totalsRowFunction="sum" totalsRowDxfId="8"/>
    <tableColumn id="5" xr3:uid="{00000000-0010-0000-0000-000005000000}" name="GÄST" totalsRowDxfId="7"/>
    <tableColumn id="6" xr3:uid="{00000000-0010-0000-0000-000006000000}" name="RELATION" totalsRowDxfId="6"/>
    <tableColumn id="7" xr3:uid="{00000000-0010-0000-0000-000007000000}" name="ADRESS" totalsRowDxfId="5"/>
    <tableColumn id="8" xr3:uid="{00000000-0010-0000-0000-000008000000}" name="ORT" totalsRowDxfId="4"/>
    <tableColumn id="9" xr3:uid="{00000000-0010-0000-0000-000009000000}" name="LAND" totalsRowDxfId="3"/>
    <tableColumn id="10" xr3:uid="{00000000-0010-0000-0000-00000A000000}" name="POSTNUMMER" totalsRowDxfId="2"/>
    <tableColumn id="11" xr3:uid="{00000000-0010-0000-0000-00000B000000}" name="TELEFON" totalsRowDxfId="1"/>
    <tableColumn id="12" xr3:uid="{00000000-0010-0000-0000-00000C000000}" name="KONTAKT (E-POSTADRESS)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Ange gästens namn, sällskapets storlek och kontaktinformation, välj sedan skickat, OSA och gästtyp i den här tabellen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25" defaultRowHeight="30.75" customHeight="1" x14ac:dyDescent="0.25"/>
  <cols>
    <col min="1" max="1" width="1.625" style="16" customWidth="1"/>
    <col min="2" max="2" width="23.5" style="26" customWidth="1"/>
    <col min="3" max="3" width="1.625" style="17" customWidth="1"/>
    <col min="4" max="4" width="19.75" style="5" bestFit="1" customWidth="1"/>
    <col min="5" max="5" width="10.25" style="6" bestFit="1" customWidth="1"/>
    <col min="6" max="6" width="11.625" style="6" customWidth="1"/>
    <col min="7" max="7" width="8.625" style="6" customWidth="1"/>
    <col min="8" max="8" width="21" style="6" bestFit="1" customWidth="1"/>
    <col min="9" max="9" width="13.875" style="6" customWidth="1"/>
    <col min="10" max="10" width="30.625" style="5" customWidth="1"/>
    <col min="11" max="11" width="13.875" style="5" customWidth="1"/>
    <col min="12" max="12" width="9" style="5" customWidth="1"/>
    <col min="13" max="13" width="15.375" style="5" bestFit="1" customWidth="1"/>
    <col min="14" max="14" width="16.25" style="7" customWidth="1"/>
    <col min="15" max="15" width="27.125" style="5" bestFit="1" customWidth="1"/>
    <col min="16" max="16384" width="9.25" style="5"/>
  </cols>
  <sheetData>
    <row r="1" spans="2:15" ht="51" customHeight="1" x14ac:dyDescent="0.2">
      <c r="B1" s="27"/>
      <c r="D1" s="33"/>
      <c r="E1" s="33"/>
      <c r="F1" s="34" t="s">
        <v>21</v>
      </c>
      <c r="G1" s="34"/>
      <c r="H1" s="34"/>
    </row>
    <row r="2" spans="2:15" ht="51" customHeight="1" thickBot="1" x14ac:dyDescent="0.3">
      <c r="B2" s="12" t="s">
        <v>0</v>
      </c>
      <c r="D2" s="35" t="s">
        <v>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0.75" customHeight="1" thickTop="1" x14ac:dyDescent="0.4">
      <c r="B3" s="32">
        <f ca="1">TODAY()+283</f>
        <v>43653</v>
      </c>
      <c r="D3" s="20" t="s">
        <v>6</v>
      </c>
      <c r="E3" s="20" t="s">
        <v>19</v>
      </c>
      <c r="F3" s="20" t="s">
        <v>22</v>
      </c>
      <c r="G3" s="20" t="s">
        <v>25</v>
      </c>
      <c r="H3" s="20" t="s">
        <v>26</v>
      </c>
      <c r="I3" s="20" t="s">
        <v>29</v>
      </c>
      <c r="J3" s="20" t="s">
        <v>32</v>
      </c>
      <c r="K3" s="20" t="s">
        <v>34</v>
      </c>
      <c r="L3" s="20" t="s">
        <v>36</v>
      </c>
      <c r="M3" s="20" t="s">
        <v>38</v>
      </c>
      <c r="N3" s="21" t="s">
        <v>39</v>
      </c>
      <c r="O3" s="20" t="s">
        <v>41</v>
      </c>
    </row>
    <row r="4" spans="2:15" ht="30.75" customHeight="1" thickBot="1" x14ac:dyDescent="0.3">
      <c r="B4" s="12" t="s">
        <v>1</v>
      </c>
      <c r="D4" s="18" t="s">
        <v>7</v>
      </c>
      <c r="E4" s="19" t="s">
        <v>20</v>
      </c>
      <c r="F4" s="19" t="s">
        <v>20</v>
      </c>
      <c r="G4" s="19">
        <v>1</v>
      </c>
      <c r="H4" s="19" t="s">
        <v>27</v>
      </c>
      <c r="I4" s="19" t="s">
        <v>30</v>
      </c>
      <c r="J4" s="18" t="s">
        <v>33</v>
      </c>
      <c r="K4" s="18" t="s">
        <v>35</v>
      </c>
      <c r="L4" s="18" t="s">
        <v>37</v>
      </c>
      <c r="M4" s="31" t="s">
        <v>38</v>
      </c>
      <c r="N4" s="9" t="s">
        <v>40</v>
      </c>
      <c r="O4" s="30" t="s">
        <v>42</v>
      </c>
    </row>
    <row r="5" spans="2:15" ht="30.75" customHeight="1" thickTop="1" x14ac:dyDescent="0.4">
      <c r="B5" s="15">
        <f ca="1">DagarKvar</f>
        <v>283</v>
      </c>
      <c r="D5" s="18" t="s">
        <v>8</v>
      </c>
      <c r="E5" s="19" t="s">
        <v>20</v>
      </c>
      <c r="F5" s="19" t="s">
        <v>23</v>
      </c>
      <c r="G5" s="19">
        <v>3</v>
      </c>
      <c r="H5" s="19" t="s">
        <v>27</v>
      </c>
      <c r="I5" s="19" t="s">
        <v>31</v>
      </c>
      <c r="J5" s="18" t="s">
        <v>33</v>
      </c>
      <c r="K5" s="18" t="s">
        <v>35</v>
      </c>
      <c r="L5" s="18" t="s">
        <v>37</v>
      </c>
      <c r="M5" s="31" t="s">
        <v>38</v>
      </c>
      <c r="N5" s="9" t="s">
        <v>40</v>
      </c>
      <c r="O5" s="30" t="s">
        <v>42</v>
      </c>
    </row>
    <row r="6" spans="2:15" ht="30.75" customHeight="1" thickBot="1" x14ac:dyDescent="0.3">
      <c r="B6" s="12" t="s">
        <v>2</v>
      </c>
      <c r="D6" s="18" t="s">
        <v>9</v>
      </c>
      <c r="E6" s="19" t="s">
        <v>20</v>
      </c>
      <c r="F6" s="19" t="s">
        <v>20</v>
      </c>
      <c r="G6" s="19">
        <v>1</v>
      </c>
      <c r="H6" s="19" t="s">
        <v>53</v>
      </c>
      <c r="I6" s="19" t="s">
        <v>31</v>
      </c>
      <c r="J6" s="18" t="s">
        <v>33</v>
      </c>
      <c r="K6" s="18" t="s">
        <v>35</v>
      </c>
      <c r="L6" s="18" t="s">
        <v>37</v>
      </c>
      <c r="M6" s="31" t="s">
        <v>38</v>
      </c>
      <c r="N6" s="9" t="s">
        <v>40</v>
      </c>
      <c r="O6" s="30" t="s">
        <v>42</v>
      </c>
    </row>
    <row r="7" spans="2:15" ht="30.75" customHeight="1" thickTop="1" x14ac:dyDescent="0.4">
      <c r="B7" s="15">
        <f>TotalaDeltagande</f>
        <v>12</v>
      </c>
      <c r="D7" s="18" t="s">
        <v>10</v>
      </c>
      <c r="E7" s="19" t="s">
        <v>20</v>
      </c>
      <c r="F7" s="19" t="s">
        <v>23</v>
      </c>
      <c r="G7" s="19">
        <v>2</v>
      </c>
      <c r="H7" s="19" t="s">
        <v>28</v>
      </c>
      <c r="I7" s="19" t="s">
        <v>31</v>
      </c>
      <c r="J7" s="18" t="s">
        <v>33</v>
      </c>
      <c r="K7" s="18" t="s">
        <v>35</v>
      </c>
      <c r="L7" s="18" t="s">
        <v>37</v>
      </c>
      <c r="M7" s="31" t="s">
        <v>38</v>
      </c>
      <c r="N7" s="9" t="s">
        <v>40</v>
      </c>
      <c r="O7" s="30" t="s">
        <v>42</v>
      </c>
    </row>
    <row r="8" spans="2:15" ht="30.75" customHeight="1" thickBot="1" x14ac:dyDescent="0.3">
      <c r="B8" s="12" t="s">
        <v>3</v>
      </c>
      <c r="D8" s="18" t="s">
        <v>11</v>
      </c>
      <c r="E8" s="19" t="s">
        <v>20</v>
      </c>
      <c r="F8" s="19" t="s">
        <v>20</v>
      </c>
      <c r="G8" s="19">
        <v>2</v>
      </c>
      <c r="H8" s="19" t="s">
        <v>28</v>
      </c>
      <c r="I8" s="19" t="s">
        <v>31</v>
      </c>
      <c r="J8" s="18" t="s">
        <v>33</v>
      </c>
      <c r="K8" s="18" t="s">
        <v>35</v>
      </c>
      <c r="L8" s="18" t="s">
        <v>37</v>
      </c>
      <c r="M8" s="31" t="s">
        <v>38</v>
      </c>
      <c r="N8" s="9" t="s">
        <v>40</v>
      </c>
      <c r="O8" s="30" t="s">
        <v>42</v>
      </c>
    </row>
    <row r="9" spans="2:15" ht="30.75" customHeight="1" thickTop="1" x14ac:dyDescent="0.4">
      <c r="B9" s="15">
        <f>TotalEjDeltagande</f>
        <v>6</v>
      </c>
      <c r="D9" s="18" t="s">
        <v>12</v>
      </c>
      <c r="E9" s="19" t="s">
        <v>20</v>
      </c>
      <c r="F9" s="19" t="s">
        <v>24</v>
      </c>
      <c r="G9" s="19"/>
      <c r="H9" s="19" t="s">
        <v>53</v>
      </c>
      <c r="I9" s="19" t="s">
        <v>31</v>
      </c>
      <c r="J9" s="18" t="s">
        <v>33</v>
      </c>
      <c r="K9" s="18" t="s">
        <v>35</v>
      </c>
      <c r="L9" s="18" t="s">
        <v>37</v>
      </c>
      <c r="M9" s="31" t="s">
        <v>38</v>
      </c>
      <c r="N9" s="9" t="s">
        <v>40</v>
      </c>
      <c r="O9" s="30" t="s">
        <v>42</v>
      </c>
    </row>
    <row r="10" spans="2:15" ht="30.75" customHeight="1" thickBot="1" x14ac:dyDescent="0.3">
      <c r="B10" s="12" t="s">
        <v>4</v>
      </c>
      <c r="D10" s="18" t="s">
        <v>13</v>
      </c>
      <c r="E10" s="19" t="s">
        <v>20</v>
      </c>
      <c r="F10" s="19" t="s">
        <v>20</v>
      </c>
      <c r="G10" s="19">
        <v>2</v>
      </c>
      <c r="H10" s="19" t="s">
        <v>28</v>
      </c>
      <c r="I10" s="19" t="s">
        <v>31</v>
      </c>
      <c r="J10" s="18" t="s">
        <v>33</v>
      </c>
      <c r="K10" s="18" t="s">
        <v>35</v>
      </c>
      <c r="L10" s="18" t="s">
        <v>37</v>
      </c>
      <c r="M10" s="31" t="s">
        <v>38</v>
      </c>
      <c r="N10" s="9" t="s">
        <v>40</v>
      </c>
      <c r="O10" s="30" t="s">
        <v>42</v>
      </c>
    </row>
    <row r="11" spans="2:15" ht="30.75" customHeight="1" thickTop="1" x14ac:dyDescent="0.4">
      <c r="B11" s="15">
        <f>SaknadeOSA</f>
        <v>1</v>
      </c>
      <c r="D11" s="18" t="s">
        <v>14</v>
      </c>
      <c r="E11" s="19" t="s">
        <v>20</v>
      </c>
      <c r="F11" s="19" t="s">
        <v>23</v>
      </c>
      <c r="G11" s="19">
        <v>1</v>
      </c>
      <c r="H11" s="19" t="s">
        <v>53</v>
      </c>
      <c r="I11" s="19" t="s">
        <v>31</v>
      </c>
      <c r="J11" s="18" t="s">
        <v>33</v>
      </c>
      <c r="K11" s="18" t="s">
        <v>35</v>
      </c>
      <c r="L11" s="18" t="s">
        <v>37</v>
      </c>
      <c r="M11" s="31" t="s">
        <v>38</v>
      </c>
      <c r="N11" s="9" t="s">
        <v>40</v>
      </c>
      <c r="O11" s="30" t="s">
        <v>42</v>
      </c>
    </row>
    <row r="12" spans="2:15" ht="30.75" customHeight="1" x14ac:dyDescent="0.25">
      <c r="D12" s="18" t="s">
        <v>15</v>
      </c>
      <c r="E12" s="19" t="s">
        <v>20</v>
      </c>
      <c r="F12" s="19" t="s">
        <v>20</v>
      </c>
      <c r="G12" s="19">
        <v>4</v>
      </c>
      <c r="H12" s="19" t="s">
        <v>27</v>
      </c>
      <c r="I12" s="19" t="s">
        <v>31</v>
      </c>
      <c r="J12" s="18" t="s">
        <v>33</v>
      </c>
      <c r="K12" s="18" t="s">
        <v>35</v>
      </c>
      <c r="L12" s="18" t="s">
        <v>37</v>
      </c>
      <c r="M12" s="31" t="s">
        <v>38</v>
      </c>
      <c r="N12" s="9" t="s">
        <v>40</v>
      </c>
      <c r="O12" s="30" t="s">
        <v>42</v>
      </c>
    </row>
    <row r="13" spans="2:15" ht="30.75" customHeight="1" x14ac:dyDescent="0.25">
      <c r="D13" s="18" t="s">
        <v>16</v>
      </c>
      <c r="E13" s="19" t="s">
        <v>20</v>
      </c>
      <c r="F13" s="19" t="s">
        <v>20</v>
      </c>
      <c r="G13" s="19">
        <v>2</v>
      </c>
      <c r="H13" s="19" t="s">
        <v>27</v>
      </c>
      <c r="I13" s="19" t="s">
        <v>31</v>
      </c>
      <c r="J13" s="18" t="s">
        <v>33</v>
      </c>
      <c r="K13" s="18" t="s">
        <v>35</v>
      </c>
      <c r="L13" s="18" t="s">
        <v>37</v>
      </c>
      <c r="M13" s="31" t="s">
        <v>38</v>
      </c>
      <c r="N13" s="9" t="s">
        <v>40</v>
      </c>
      <c r="O13" s="30" t="s">
        <v>42</v>
      </c>
    </row>
    <row r="14" spans="2:15" ht="30.75" customHeight="1" x14ac:dyDescent="0.25">
      <c r="D14" s="18" t="s">
        <v>17</v>
      </c>
      <c r="E14" s="19" t="s">
        <v>20</v>
      </c>
      <c r="F14" s="19"/>
      <c r="G14" s="19"/>
      <c r="H14" s="19" t="s">
        <v>28</v>
      </c>
      <c r="I14" s="19" t="s">
        <v>30</v>
      </c>
      <c r="J14" s="18" t="s">
        <v>33</v>
      </c>
      <c r="K14" s="18" t="s">
        <v>35</v>
      </c>
      <c r="L14" s="18" t="s">
        <v>37</v>
      </c>
      <c r="M14" s="31" t="s">
        <v>38</v>
      </c>
      <c r="N14" s="9" t="s">
        <v>40</v>
      </c>
      <c r="O14" s="30" t="s">
        <v>42</v>
      </c>
    </row>
    <row r="15" spans="2:15" ht="30.75" customHeight="1" x14ac:dyDescent="0.3">
      <c r="D15" s="22" t="s">
        <v>18</v>
      </c>
      <c r="E15" s="23">
        <f>COUNTIF('OSA-översikt'!$E$4:$E$14,"Ja")</f>
        <v>11</v>
      </c>
      <c r="F15" s="23">
        <f>COUNTA('OSA-översikt'!$F$4:$F$14)</f>
        <v>10</v>
      </c>
      <c r="G15" s="23">
        <f>SUBTOTAL(109,tblInbjudningar[FEST])</f>
        <v>18</v>
      </c>
      <c r="H15" s="23"/>
      <c r="I15" s="23"/>
      <c r="J15" s="22"/>
      <c r="K15" s="22"/>
      <c r="L15" s="22"/>
      <c r="M15" s="22"/>
      <c r="N15" s="24"/>
      <c r="O15" s="25"/>
    </row>
  </sheetData>
  <mergeCells count="3">
    <mergeCell ref="D1:E1"/>
    <mergeCell ref="F1:H1"/>
    <mergeCell ref="D2:O2"/>
  </mergeCells>
  <conditionalFormatting sqref="D4:O14">
    <cfRule type="expression" dxfId="12" priority="1">
      <formula>($E4="Ja")*($F4="")</formula>
    </cfRule>
  </conditionalFormatting>
  <dataValidations count="29">
    <dataValidation type="date" operator="greaterThanOrEqual" allowBlank="1" showInputMessage="1" showErrorMessage="1" prompt="Ange bröllopsdatum i den här cellen. Dagar som återstår uppdateras automatiskt i cell B5" sqref="B3" xr:uid="{00000000-0002-0000-0000-000000000000}">
      <formula1>TODAY()</formula1>
    </dataValidation>
    <dataValidation allowBlank="1" showInputMessage="1" showErrorMessage="1" sqref="E3" xr:uid="{00000000-0002-0000-0000-000001000000}"/>
    <dataValidation allowBlank="1" showInputMessage="1" showErrorMessage="1" prompt="Ange bröllopsdatum i cellen nedan" sqref="B2" xr:uid="{00000000-0002-0000-0000-000002000000}"/>
    <dataValidation allowBlank="1" showInputMessage="1" showErrorMessage="1" prompt="Antalet dagar som återstår uppdateras automatiskt i den här cellen och antalet deltagare uppdateras i cell B7" sqref="B5" xr:uid="{00000000-0002-0000-0000-000003000000}"/>
    <dataValidation allowBlank="1" showInputMessage="1" showErrorMessage="1" prompt="Antal deltagande bröllopsgäster uppdateras automatiskt i den här cellen och antalet ej deltagande uppdateras i cell B9" sqref="B7" xr:uid="{00000000-0002-0000-0000-000004000000}"/>
    <dataValidation allowBlank="1" showInputMessage="1" showErrorMessage="1" prompt="Antal inbjudna bröllopsgäster som ej deltar uppdateras automatiskt i den här cellen och antalet saknade OSA uppdateras i cell B11" sqref="B9" xr:uid="{00000000-0002-0000-0000-000005000000}"/>
    <dataValidation allowBlank="1" showInputMessage="1" showErrorMessage="1" prompt="Saknade OSA uppdateras automatiskt i den här cellen" sqref="B11" xr:uid="{00000000-0002-0000-0000-000006000000}"/>
    <dataValidation allowBlank="1" showInputMessage="1" showErrorMessage="1" prompt="I den här cellen finns en navigeringslänk till OSA-sammanfattning" sqref="F1" xr:uid="{00000000-0002-0000-0000-000007000000}"/>
    <dataValidation allowBlank="1" showInputMessage="1" showErrorMessage="1" prompt="Den här cellen innehåller kalkylbladets rubrik. Ange information i tabellen nedan" sqref="D2:O2" xr:uid="{00000000-0002-0000-0000-000008000000}"/>
    <dataValidation allowBlank="1" showInputMessage="1" showErrorMessage="1" prompt="Ange gästens namn i den här kolumnen under den här rubriken" sqref="D3" xr:uid="{00000000-0002-0000-0000-000009000000}"/>
    <dataValidation allowBlank="1" showInputMessage="1" showErrorMessage="1" prompt="Välj OSA i den här kolumnen under den här rubriken. Tryck på ALT + NEDÅTPIL för att se alternativen. Tryck sedan på NEDÅTPIL och RETUR för att välja alternativ" sqref="F3" xr:uid="{00000000-0002-0000-0000-00000B000000}"/>
    <dataValidation allowBlank="1" showInputMessage="1" showErrorMessage="1" prompt="Välj Gäst i den här kolumnen under den här rubriken. Tryck på ALT + NEDÅTPIL för att se alternativen. Tryck sedan på NEDÅTPIL och RETUR för att välja alternativ" sqref="H3" xr:uid="{00000000-0002-0000-0000-00000C000000}"/>
    <dataValidation allowBlank="1" showInputMessage="1" showErrorMessage="1" prompt="Ange sällskapets antal i den här kolumnen under den här rubriken" sqref="G3" xr:uid="{00000000-0002-0000-0000-00000D000000}"/>
    <dataValidation allowBlank="1" showInputMessage="1" showErrorMessage="1" prompt="Ange relation i den här kolumnen under den här rubriken" sqref="I3" xr:uid="{00000000-0002-0000-0000-00000E000000}"/>
    <dataValidation allowBlank="1" showInputMessage="1" showErrorMessage="1" prompt="Ange adress i den här kolumnen under den här rubriken" sqref="J3" xr:uid="{00000000-0002-0000-0000-00000F000000}"/>
    <dataValidation allowBlank="1" showInputMessage="1" showErrorMessage="1" prompt="Ange stad i denna kolumn under den här rubriken." sqref="K3" xr:uid="{00000000-0002-0000-0000-000010000000}"/>
    <dataValidation allowBlank="1" showInputMessage="1" showErrorMessage="1" prompt="Ange landskap i den här kolumnen under den här rubriken" sqref="L3" xr:uid="{00000000-0002-0000-0000-000011000000}"/>
    <dataValidation allowBlank="1" showInputMessage="1" showErrorMessage="1" prompt="Ange postnummer i den här kolumnen under den här rubriken" sqref="M3" xr:uid="{00000000-0002-0000-0000-000012000000}"/>
    <dataValidation allowBlank="1" showInputMessage="1" showErrorMessage="1" prompt="Ange telefonnummer i den här kolumnen under den här rubriken" sqref="N3" xr:uid="{00000000-0002-0000-0000-000013000000}"/>
    <dataValidation allowBlank="1" showInputMessage="1" showErrorMessage="1" prompt="Ange e-postadress i den här kolumnen under den här rubriken" sqref="O3" xr:uid="{00000000-0002-0000-0000-000014000000}"/>
    <dataValidation allowBlank="1" showInputMessage="1" showErrorMessage="1" prompt="Ange bröllopsdatum i cell B3. Dagar som återstår, antal gäster, antal ej deltagande samt saknade OSA uppdateras automatiskt i cell B4 till B11" sqref="B1" xr:uid="{00000000-0002-0000-0000-000015000000}"/>
    <dataValidation allowBlank="1" showInputMessage="1" showErrorMessage="1" prompt="Dagar som återstår uppdateras automatiskt i cellen nedan" sqref="B4" xr:uid="{00000000-0002-0000-0000-000016000000}"/>
    <dataValidation allowBlank="1" showInputMessage="1" showErrorMessage="1" prompt="Antal inbjudna bröllopsgäster som ej deltar uppdateras automatiskt i cellen nedan" sqref="B8" xr:uid="{00000000-0002-0000-0000-000017000000}"/>
    <dataValidation allowBlank="1" showInputMessage="1" showErrorMessage="1" prompt="Saknade OSA uppdateras automatiskt i cellen nedan" sqref="B10" xr:uid="{00000000-0002-0000-0000-000018000000}"/>
    <dataValidation allowBlank="1" showInputMessage="1" showErrorMessage="1" prompt="Antal inbjudna bröllopsgäster som tackat ja uppdateras automatiskt i cellen nedan" sqref="B6" xr:uid="{00000000-0002-0000-0000-000019000000}"/>
    <dataValidation type="list" errorStyle="warning" allowBlank="1" showInputMessage="1" showErrorMessage="1" sqref="E4:E14" xr:uid="{00000000-0002-0000-0000-00001A000000}">
      <formula1>"Ja, Nej"</formula1>
    </dataValidation>
    <dataValidation type="list" errorStyle="warning" allowBlank="1" showInputMessage="1" showErrorMessage="1" error="Välj alternativ i listan. Välj AVBRYT och tryck på ALT + NEDÅTPIL för att se alternativen. Tryck sedan på NEDÅTPIL och RETUR för att välja alternativ" sqref="F4:F14" xr:uid="{00000000-0002-0000-0000-00001B000000}">
      <formula1>"Ja, Nej, Preliminärt"</formula1>
    </dataValidation>
    <dataValidation type="list" errorStyle="warning" allowBlank="1" showInputMessage="1" showErrorMessage="1" error="Välj Gäst i listan. Välj AVBRYT och tryck på ALT + NEDÅTPIL för att se alternativen. Tryck sedan på NEDÅTPIL och RETUR för att välja alternativ" sqref="H4:H14" xr:uid="{00000000-0002-0000-0000-00001C000000}">
      <formula1>"Blivande make/maka 1, Blivande make/maka 2, Övrigt"</formula1>
    </dataValidation>
    <dataValidation allowBlank="1" showInputMessage="1" showErrorMessage="1" prompt="Håll koll på svar på inbjudning till bröllopet i den här arbetsboken. Ange information i tabellen Inbjudningar i kalkylbladet. Tips finns i cell B1. Markera cell F1 för att gå till kalkylbladet OSA-sammanfattning" sqref="A1" xr:uid="{070132BF-68CD-4C03-89CD-5F9E152B3B35}"/>
  </dataValidations>
  <hyperlinks>
    <hyperlink ref="F1:H1" location="'OSA-sammanfattning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ignoredErrors>
    <ignoredError sqref="B7 B9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25" defaultRowHeight="30.75" customHeight="1" x14ac:dyDescent="0.25"/>
  <cols>
    <col min="1" max="1" width="1.625" style="13" customWidth="1"/>
    <col min="2" max="2" width="23.5" style="26" customWidth="1"/>
    <col min="3" max="3" width="1.625" style="14" customWidth="1"/>
    <col min="4" max="4" width="15.75" style="1" customWidth="1"/>
    <col min="5" max="5" width="9" style="1" customWidth="1"/>
    <col min="6" max="12" width="7.25" style="1" customWidth="1"/>
    <col min="13" max="14" width="2.625" style="1" customWidth="1"/>
    <col min="15" max="15" width="40.75" style="1" customWidth="1"/>
    <col min="16" max="16" width="2.625" style="1" customWidth="1"/>
    <col min="17" max="16384" width="9.25" style="1"/>
  </cols>
  <sheetData>
    <row r="1" spans="2:16" ht="51" customHeight="1" x14ac:dyDescent="0.25">
      <c r="D1" s="36" t="s">
        <v>43</v>
      </c>
      <c r="E1" s="36"/>
      <c r="F1" s="33"/>
      <c r="G1" s="33"/>
      <c r="H1" s="33"/>
      <c r="I1" s="33"/>
    </row>
    <row r="2" spans="2:16" ht="51" customHeight="1" thickBot="1" x14ac:dyDescent="0.3">
      <c r="B2" s="12" t="s">
        <v>0</v>
      </c>
      <c r="D2" s="37" t="s">
        <v>44</v>
      </c>
      <c r="E2" s="37"/>
      <c r="F2" s="37"/>
      <c r="G2" s="37"/>
      <c r="H2" s="37"/>
      <c r="I2" s="37"/>
      <c r="J2" s="37"/>
      <c r="K2" s="37"/>
      <c r="L2" s="37"/>
      <c r="N2" s="2"/>
      <c r="O2" s="11" t="s">
        <v>52</v>
      </c>
      <c r="P2" s="2"/>
    </row>
    <row r="3" spans="2:16" ht="30.75" customHeight="1" thickTop="1" x14ac:dyDescent="0.4">
      <c r="B3" s="32">
        <f ca="1">Bröllopsdatum</f>
        <v>43653</v>
      </c>
      <c r="D3" s="44" t="s">
        <v>45</v>
      </c>
      <c r="E3" s="46" t="s">
        <v>47</v>
      </c>
      <c r="F3" s="28"/>
      <c r="G3" s="28"/>
      <c r="H3" s="28"/>
      <c r="I3" s="28"/>
      <c r="J3" s="28"/>
      <c r="K3" s="28"/>
      <c r="L3" s="28"/>
      <c r="M3" s="28"/>
      <c r="N3" s="2"/>
      <c r="O3" s="10"/>
      <c r="P3" s="2"/>
    </row>
    <row r="4" spans="2:16" ht="30.75" customHeight="1" thickBot="1" x14ac:dyDescent="0.3">
      <c r="B4" s="12" t="s">
        <v>1</v>
      </c>
      <c r="D4" s="42"/>
      <c r="E4" s="39"/>
      <c r="F4" s="1" t="s">
        <v>49</v>
      </c>
      <c r="G4" s="1">
        <f>IFERROR(SUMIFS(tblInbjudningar[FEST],tblInbjudningar[GÄST],"=Annan",tblInbjudningar[OSA],"Ja"),0)</f>
        <v>0</v>
      </c>
      <c r="H4" s="1">
        <f>tblInbjudningar[[#Totals],[SKICKAT?]]</f>
        <v>11</v>
      </c>
      <c r="N4" s="2"/>
      <c r="O4" s="10"/>
      <c r="P4" s="2"/>
    </row>
    <row r="5" spans="2:16" ht="30.75" customHeight="1" thickTop="1" x14ac:dyDescent="0.4">
      <c r="B5" s="15">
        <f ca="1">DagarKvar</f>
        <v>283</v>
      </c>
      <c r="D5" s="42"/>
      <c r="E5" s="39"/>
      <c r="F5" s="1" t="s">
        <v>50</v>
      </c>
      <c r="G5" s="1">
        <f>IFERROR(SUMIFS(tblInbjudningar[FEST],tblInbjudningar[GÄST],"=Blivande make/maka 2",tblInbjudningar[OSA],"Ja"),0)</f>
        <v>4</v>
      </c>
      <c r="H5" s="1">
        <f>tblInbjudningar[[#Totals],[SKICKAT?]]</f>
        <v>11</v>
      </c>
      <c r="N5" s="2"/>
      <c r="O5" s="10"/>
      <c r="P5" s="2"/>
    </row>
    <row r="6" spans="2:16" ht="30.75" customHeight="1" thickBot="1" x14ac:dyDescent="0.3">
      <c r="B6" s="12" t="s">
        <v>2</v>
      </c>
      <c r="D6" s="42"/>
      <c r="E6" s="39"/>
      <c r="F6" s="1" t="s">
        <v>51</v>
      </c>
      <c r="G6" s="1">
        <f>IFERROR(SUMIFS(tblInbjudningar[FEST],tblInbjudningar[GÄST],"=Blivande make/maka 1",tblInbjudningar[OSA],"Ja"),0)</f>
        <v>7</v>
      </c>
      <c r="H6" s="1">
        <f>tblInbjudningar[[#Totals],[SKICKAT?]]</f>
        <v>11</v>
      </c>
      <c r="N6" s="2"/>
      <c r="O6" s="10"/>
      <c r="P6" s="2"/>
    </row>
    <row r="7" spans="2:16" ht="30.75" customHeight="1" thickTop="1" x14ac:dyDescent="0.4">
      <c r="B7" s="15">
        <f>TotalaDeltagande</f>
        <v>12</v>
      </c>
      <c r="D7" s="45"/>
      <c r="E7" s="47"/>
      <c r="F7" s="4"/>
      <c r="G7" s="4"/>
      <c r="H7" s="4"/>
      <c r="I7" s="4"/>
      <c r="J7" s="4"/>
      <c r="K7" s="4"/>
      <c r="L7" s="4"/>
      <c r="N7" s="2"/>
      <c r="O7" s="10"/>
      <c r="P7" s="2"/>
    </row>
    <row r="8" spans="2:16" ht="30.75" customHeight="1" thickBot="1" x14ac:dyDescent="0.3">
      <c r="B8" s="12" t="s">
        <v>3</v>
      </c>
      <c r="D8" s="41" t="s">
        <v>46</v>
      </c>
      <c r="E8" s="38" t="s">
        <v>48</v>
      </c>
      <c r="F8" s="29"/>
      <c r="G8" s="29"/>
      <c r="H8" s="29"/>
      <c r="I8" s="29"/>
      <c r="J8" s="29"/>
      <c r="K8" s="29"/>
      <c r="L8" s="29"/>
      <c r="M8" s="29"/>
      <c r="N8" s="2"/>
      <c r="O8" s="10"/>
      <c r="P8" s="2"/>
    </row>
    <row r="9" spans="2:16" ht="30.75" customHeight="1" thickTop="1" x14ac:dyDescent="0.4">
      <c r="B9" s="15">
        <f>TotalEjDeltagande</f>
        <v>6</v>
      </c>
      <c r="D9" s="42"/>
      <c r="E9" s="39"/>
      <c r="F9" s="1" t="s">
        <v>49</v>
      </c>
      <c r="G9" s="1">
        <f>IFERROR(SUMIFS(tblInbjudningar[FEST],tblInbjudningar[GÄST],"=Annan",tblInbjudningar[OSA],"Nej"),0)</f>
        <v>0</v>
      </c>
      <c r="H9" s="1">
        <f>tblInbjudningar[[#Totals],[SKICKAT?]]</f>
        <v>11</v>
      </c>
      <c r="N9" s="2"/>
      <c r="O9" s="10"/>
      <c r="P9" s="2"/>
    </row>
    <row r="10" spans="2:16" ht="30.75" customHeight="1" thickBot="1" x14ac:dyDescent="0.3">
      <c r="B10" s="12" t="s">
        <v>4</v>
      </c>
      <c r="D10" s="42"/>
      <c r="E10" s="39"/>
      <c r="F10" s="1" t="s">
        <v>50</v>
      </c>
      <c r="G10" s="1">
        <f>IFERROR(SUMIFS(tblInbjudningar[FEST],tblInbjudningar[GÄST],"=Blivande make/maka 2",tblInbjudningar[OSA],"Nej"),0)</f>
        <v>2</v>
      </c>
      <c r="H10" s="1">
        <f>tblInbjudningar[[#Totals],[SKICKAT?]]</f>
        <v>11</v>
      </c>
      <c r="N10" s="2"/>
      <c r="O10" s="10"/>
      <c r="P10" s="2"/>
    </row>
    <row r="11" spans="2:16" ht="30.75" customHeight="1" thickTop="1" x14ac:dyDescent="0.4">
      <c r="B11" s="15">
        <f>SaknadeOSA</f>
        <v>1</v>
      </c>
      <c r="D11" s="42"/>
      <c r="E11" s="39"/>
      <c r="F11" s="1" t="s">
        <v>51</v>
      </c>
      <c r="G11" s="1">
        <f>IFERROR(SUMIFS(tblInbjudningar[FEST],tblInbjudningar[GÄST],"=Blivande make/maka 1",tblInbjudningar[OSA],"Nej"),0)</f>
        <v>3</v>
      </c>
      <c r="H11" s="1">
        <f>tblInbjudningar[[#Totals],[SKICKAT?]]</f>
        <v>11</v>
      </c>
      <c r="N11" s="2"/>
      <c r="O11" s="10"/>
      <c r="P11" s="2"/>
    </row>
    <row r="12" spans="2:16" ht="30.75" customHeight="1" thickBot="1" x14ac:dyDescent="0.3">
      <c r="D12" s="43"/>
      <c r="E12" s="40"/>
      <c r="F12" s="3"/>
      <c r="G12" s="3"/>
      <c r="H12" s="3"/>
      <c r="I12" s="3"/>
      <c r="J12" s="3"/>
      <c r="K12" s="3"/>
      <c r="L12" s="3"/>
      <c r="N12" s="2"/>
      <c r="O12" s="10"/>
      <c r="P12" s="2"/>
    </row>
    <row r="13" spans="2:16" ht="30.75" customHeight="1" thickTop="1" x14ac:dyDescent="0.25">
      <c r="N13" s="2"/>
      <c r="O13" s="10"/>
      <c r="P13" s="2"/>
    </row>
    <row r="14" spans="2:16" ht="30.75" customHeight="1" x14ac:dyDescent="0.25">
      <c r="N14" s="2"/>
      <c r="O14" s="10"/>
      <c r="P14" s="2"/>
    </row>
    <row r="15" spans="2:16" ht="30.75" customHeight="1" x14ac:dyDescent="0.25">
      <c r="N15" s="2"/>
      <c r="O15" s="8"/>
      <c r="P15" s="2"/>
    </row>
  </sheetData>
  <mergeCells count="7">
    <mergeCell ref="D1:E1"/>
    <mergeCell ref="F1:I1"/>
    <mergeCell ref="D2:L2"/>
    <mergeCell ref="E8:E12"/>
    <mergeCell ref="D8:D12"/>
    <mergeCell ref="D3:D7"/>
    <mergeCell ref="E3:E7"/>
  </mergeCells>
  <dataValidations count="17">
    <dataValidation allowBlank="1" showInputMessage="1" showErrorMessage="1" prompt="OSA-sammanfattning uppdateras automatiskt i det här kalkylbladet. Välj D1 för att gå till kalkylbladet OSA-översikt" sqref="A1" xr:uid="{00000000-0002-0000-0100-000000000000}"/>
    <dataValidation allowBlank="1" showInputMessage="1" showErrorMessage="1" prompt="Bröllopsdatum uppdateras automatiskt i cellen nedan" sqref="B2" xr:uid="{00000000-0002-0000-0100-000001000000}"/>
    <dataValidation allowBlank="1" showInputMessage="1" showErrorMessage="1" prompt="I den här cellen finns en navigeringslänk till OSA-översikt" sqref="D1" xr:uid="{00000000-0002-0000-0100-000002000000}"/>
    <dataValidation allowBlank="1" showInputMessage="1" showErrorMessage="1" prompt="Ange anteckningar i cellerna nedan" sqref="O2" xr:uid="{00000000-0002-0000-0100-000003000000}"/>
    <dataValidation allowBlank="1" showInputMessage="1" showErrorMessage="1" prompt="Bröllopsdatum uppdateras automatiskt i den här cellen och dagar som återstår uppdateras automatiskt i cell B5" sqref="B3" xr:uid="{00000000-0002-0000-0100-000004000000}"/>
    <dataValidation allowBlank="1" showInputMessage="1" showErrorMessage="1" prompt="Dagar som återstår uppdateras automatiskt i den här cellen och antalet deltagare uppdateras i cell B7" sqref="B5" xr:uid="{00000000-0002-0000-0100-000005000000}"/>
    <dataValidation allowBlank="1" showInputMessage="1" showErrorMessage="1" prompt="Antal deltagande bröllopsgäster uppdateras automatiskt i den här cellen och antalet ej deltagande uppdateras i cell B9" sqref="B7" xr:uid="{00000000-0002-0000-0100-000006000000}"/>
    <dataValidation allowBlank="1" showInputMessage="1" showErrorMessage="1" prompt="Antal inbjudna bröllopsgäster som ej deltar uppdateras automatiskt i den här cellen och antalet saknade OSA uppdateras i cell B11" sqref="B9" xr:uid="{00000000-0002-0000-0100-000007000000}"/>
    <dataValidation allowBlank="1" showInputMessage="1" showErrorMessage="1" prompt="Saknade OSA uppdateras automatiskt i den här cellen" sqref="B11" xr:uid="{00000000-0002-0000-0100-000008000000}"/>
    <dataValidation allowBlank="1" showInputMessage="1" showErrorMessage="1" prompt="Sammanfattning av inbjudningar finns i cellerna B3 till B11, diagram för Ja och Nej finns i cellerna E3 och E8. Gör anteckningar i cell O3 till O15" sqref="B1" xr:uid="{00000000-0002-0000-0100-000009000000}"/>
    <dataValidation allowBlank="1" showInputMessage="1" showErrorMessage="1" prompt="Dagar som återstår uppdateras automatiskt i cellen nedan" sqref="B4" xr:uid="{00000000-0002-0000-0100-00000A000000}"/>
    <dataValidation allowBlank="1" showInputMessage="1" showErrorMessage="1" prompt="Antal inbjudna bröllopsgäster som tackat ja uppdateras automatiskt i cellen nedan" sqref="B6" xr:uid="{00000000-0002-0000-0100-00000B000000}"/>
    <dataValidation allowBlank="1" showInputMessage="1" showErrorMessage="1" prompt="Antal inbjudna bröllopsgäster som ej deltar uppdateras automatiskt i cellen nedan" sqref="B8" xr:uid="{00000000-0002-0000-0100-00000C000000}"/>
    <dataValidation allowBlank="1" showInputMessage="1" showErrorMessage="1" prompt="Saknade OSA uppdateras automatiskt i cellen nedan" sqref="B10" xr:uid="{00000000-0002-0000-0100-00000D000000}"/>
    <dataValidation allowBlank="1" showInputMessage="1" showErrorMessage="1" prompt="Kalkylbladets namn finns i den här cellen. Diagram som visar OSA uppdelat i kategorierna Ja och Nej finns i cellerna nedan" sqref="D2:L2" xr:uid="{00000000-0002-0000-0100-00000E000000}"/>
    <dataValidation allowBlank="1" showInputMessage="1" showErrorMessage="1" prompt="Grupperat liggande stapeldiagram som visar gästtyper för dem som tackat nej på OSA finns i cellen till höger" sqref="D8" xr:uid="{00000000-0002-0000-0100-00000F000000}"/>
    <dataValidation allowBlank="1" showInputMessage="1" showErrorMessage="1" prompt="Grupperat liggande stapeldiagram som visar gästtyper för dem som tackat ja på OSA finns i cellen till höger" sqref="D3" xr:uid="{00000000-0002-0000-0100-000010000000}"/>
  </dataValidations>
  <hyperlinks>
    <hyperlink ref="D1:E1" location="'OSA-översikt'!A1" tooltip="Välj för att gå till kalkylbladet OSA-översikt" display="OSA ÖVERSIKT" xr:uid="{00000000-0004-0000-0100-000000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OSA-översikt</vt:lpstr>
      <vt:lpstr>OSA-sammanfattning</vt:lpstr>
      <vt:lpstr>Bröllopsdatum</vt:lpstr>
      <vt:lpstr>KolumnRubrikAvsnitt1..B3.1</vt:lpstr>
      <vt:lpstr>KolumnRubrikAvsnitt1..B3.2</vt:lpstr>
      <vt:lpstr>KolumnRubrikAvsnitt2..B5.1</vt:lpstr>
      <vt:lpstr>KolumnRubrikAvsnitt2..B5.2</vt:lpstr>
      <vt:lpstr>KolumnRubrikAvsnitt3..B7.1</vt:lpstr>
      <vt:lpstr>KolumnRubrikAvsnitt3..B7.2</vt:lpstr>
      <vt:lpstr>KolumnRubrikAvsnitt4..B9.1</vt:lpstr>
      <vt:lpstr>KolumnRubrikAvsnitt4..B9.2</vt:lpstr>
      <vt:lpstr>KolumnRubrikAvsnitt5..B11.1</vt:lpstr>
      <vt:lpstr>KolumnRubrikAvsnitt5..B11.2</vt:lpstr>
      <vt:lpstr>KolumnRubrikAvsnitt6..O15.2</vt:lpstr>
      <vt:lpstr>OSA</vt:lpstr>
      <vt:lpstr>'OSA-översikt'!Print_Titles</vt:lpstr>
      <vt:lpstr>Rubrik1</vt:lpstr>
      <vt:lpstr>TotalOSA</vt:lpstr>
      <vt:lpstr>TotalSkickade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2018-02-18T20:11:38Z</dcterms:created>
  <dcterms:modified xsi:type="dcterms:W3CDTF">2018-09-27T03:11:37Z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