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7470"/>
  </bookViews>
  <sheets>
    <sheet name="Instrumentpanel" sheetId="1" r:id="rId1"/>
    <sheet name="Tillgångar" sheetId="2" r:id="rId2"/>
    <sheet name="Skulder" sheetId="3" r:id="rId3"/>
    <sheet name="beräkningar" sheetId="4" state="hidden" r:id="rId4"/>
  </sheets>
  <definedNames>
    <definedName name="Eget_kapital">beräkningar!$C$23</definedName>
    <definedName name="_xlnm.Print_Area" localSheetId="3">beräkningar!$A$1:$N$66</definedName>
    <definedName name="_xlnm.Print_Area" localSheetId="0">Instrumentpanel!$A$1:$G$49</definedName>
    <definedName name="_xlnm.Print_Area" localSheetId="2">Skulder!$A$1:$E$45</definedName>
    <definedName name="_xlnm.Print_Area" localSheetId="1">Tillgångar!$A$1:$E$45</definedName>
    <definedName name="Totala_skulder">beräkningar!$C$20</definedName>
    <definedName name="Totala_tillgångar">beräkningar!$C$15</definedName>
    <definedName name="Utskriftsområde" localSheetId="0">Instrumentpanel!$A$1:$H$19</definedName>
  </definedNames>
  <calcPr calcId="145621"/>
</workbook>
</file>

<file path=xl/calcChain.xml><?xml version="1.0" encoding="utf-8"?>
<calcChain xmlns="http://schemas.openxmlformats.org/spreadsheetml/2006/main">
  <c r="E13" i="2" l="1"/>
  <c r="I13" i="2"/>
  <c r="I24" i="2"/>
  <c r="E24" i="2"/>
  <c r="I13" i="3"/>
  <c r="E13" i="3"/>
  <c r="C20" i="4"/>
  <c r="C15" i="4"/>
  <c r="C19" i="4"/>
  <c r="C18" i="4"/>
  <c r="C14" i="4"/>
  <c r="C13" i="4"/>
  <c r="C12" i="4"/>
  <c r="B19" i="4"/>
  <c r="B18" i="4"/>
  <c r="B14" i="4"/>
  <c r="B13" i="4"/>
  <c r="B12" i="4"/>
  <c r="C11" i="4"/>
  <c r="B11" i="4"/>
  <c r="B12" i="3" l="1"/>
  <c r="G11" i="1"/>
  <c r="B12" i="2"/>
  <c r="D11" i="1"/>
  <c r="C23" i="4"/>
  <c r="B11" i="1" s="1"/>
</calcChain>
</file>

<file path=xl/sharedStrings.xml><?xml version="1.0" encoding="utf-8"?>
<sst xmlns="http://schemas.openxmlformats.org/spreadsheetml/2006/main" count="89" uniqueCount="62">
  <si>
    <t>Sammanlagda tillgångar</t>
  </si>
  <si>
    <t>Sammanlagda skulder</t>
  </si>
  <si>
    <t>Eget kapital</t>
  </si>
  <si>
    <t>Premiepension</t>
  </si>
  <si>
    <t>Avtalspension</t>
  </si>
  <si>
    <t>Individuellt pensionssparande</t>
  </si>
  <si>
    <t>Skatteskulder</t>
  </si>
  <si>
    <t>Övrigt</t>
  </si>
  <si>
    <t>Billån</t>
  </si>
  <si>
    <t>Husvagnslån</t>
  </si>
  <si>
    <t>Vitvarulån</t>
  </si>
  <si>
    <t>Bostadslån</t>
  </si>
  <si>
    <t>Huslån</t>
  </si>
  <si>
    <t>Övriga lån</t>
  </si>
  <si>
    <t>*** Det här bladet ska vara dolt ***</t>
  </si>
  <si>
    <t>LIKVIDA MEDEL</t>
  </si>
  <si>
    <t>PENSIONSSPARANDE</t>
  </si>
  <si>
    <t>PERSONLIGA TILLGÅNGAR</t>
  </si>
  <si>
    <t>UTAN SÄKERHET</t>
  </si>
  <si>
    <t>MED SÄKERHET</t>
  </si>
  <si>
    <t>KONTANTER</t>
  </si>
  <si>
    <t>LÖNEKONTON</t>
  </si>
  <si>
    <t>SPARKONTON</t>
  </si>
  <si>
    <t>PMKONTON</t>
  </si>
  <si>
    <t>PMFONDKONTON</t>
  </si>
  <si>
    <t>CERTIFIKAT</t>
  </si>
  <si>
    <t>RIKSOBLIGATIONER</t>
  </si>
  <si>
    <t>LIVFÖRSÄKRING, VÄRDE I KONTANTER</t>
  </si>
  <si>
    <t>DELSUMMA</t>
  </si>
  <si>
    <t xml:space="preserve"> </t>
  </si>
  <si>
    <t>TEXTNUM</t>
  </si>
  <si>
    <t>HUVUDSAKLIG BOSTAD</t>
  </si>
  <si>
    <t>FERIEBOSTAD</t>
  </si>
  <si>
    <t>SAMLARFÖREMÅL</t>
  </si>
  <si>
    <t>BILAR</t>
  </si>
  <si>
    <t>MÖBLER I HEMMET</t>
  </si>
  <si>
    <t>PÄLSAR OCH SMYCKEN</t>
  </si>
  <si>
    <t>ÖVRIGA TILLGÅNGAR</t>
  </si>
  <si>
    <t>AKTIER</t>
  </si>
  <si>
    <t>OBLIGATIONER</t>
  </si>
  <si>
    <t>FONDER</t>
  </si>
  <si>
    <t>BOLAGSANDELAR</t>
  </si>
  <si>
    <t>ÖVRIGA INVESTERINGAR</t>
  </si>
  <si>
    <t>INVESTERINGAR</t>
  </si>
  <si>
    <t>INKOMSTPENSION</t>
  </si>
  <si>
    <t>TJÄNSTEPENSION</t>
  </si>
  <si>
    <t>PRIVAT PENSIONSSPARANDE</t>
  </si>
  <si>
    <t>SKULDBELOPP</t>
  </si>
  <si>
    <t>KREDITKORT</t>
  </si>
  <si>
    <t>KONTOKREDITER</t>
  </si>
  <si>
    <t>STUDIELÅN</t>
  </si>
  <si>
    <t>UNDERHÅLL EFTER ÄKTENSKAPSSKILLNAD</t>
  </si>
  <si>
    <t>UNDERHÅLLSBIDRAG</t>
  </si>
  <si>
    <t>SKATTESKULDER</t>
  </si>
  <si>
    <t>ÖVRIGA</t>
  </si>
  <si>
    <t>SAMMANLAGDA TILLGÅNGAR</t>
  </si>
  <si>
    <t>SAMMANFATTNING AV EGET KAPITAL</t>
  </si>
  <si>
    <t>TILLGÅNGAR</t>
  </si>
  <si>
    <t>SKULDER</t>
  </si>
  <si>
    <t>EGET KAPITAL</t>
  </si>
  <si>
    <t>SAMMANLAGDA SKULDER</t>
  </si>
  <si>
    <t>SAMMANFATTNINGSSIDA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</si>
</sst>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[$kr-41D]"/>
  </numFmts>
  <fonts count="18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b/>
      <i/>
      <strike/>
      <condense/>
      <extend/>
      <outline/>
      <shadow/>
      <sz val="9"/>
      <color theme="1"/>
      <name val="Franklin Gothic Medium"/>
      <family val="2"/>
      <scheme val="minor"/>
    </font>
    <font>
      <condense/>
      <extend/>
      <outline/>
      <shadow/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165" fontId="2" fillId="3" borderId="0" xfId="0" applyNumberFormat="1" applyFont="1" applyFill="1" applyAlignment="1">
      <alignment horizontal="right" indent="1"/>
    </xf>
    <xf numFmtId="165" fontId="2" fillId="5" borderId="0" xfId="0" applyNumberFormat="1" applyFont="1" applyFill="1" applyAlignment="1">
      <alignment horizontal="right" indent="1"/>
    </xf>
    <xf numFmtId="165" fontId="2" fillId="4" borderId="0" xfId="0" applyNumberFormat="1" applyFont="1" applyFill="1" applyAlignment="1">
      <alignment horizontal="right" inden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3" fontId="17" fillId="2" borderId="0" xfId="0" applyNumberFormat="1" applyFont="1" applyFill="1" applyBorder="1" applyAlignment="1">
      <alignment horizontal="right" indent="1"/>
    </xf>
    <xf numFmtId="165" fontId="9" fillId="2" borderId="6" xfId="0" applyNumberFormat="1" applyFont="1" applyBorder="1" applyAlignment="1">
      <alignment horizontal="center"/>
    </xf>
    <xf numFmtId="165" fontId="10" fillId="2" borderId="6" xfId="0" applyNumberFormat="1" applyFont="1" applyBorder="1" applyAlignment="1">
      <alignment horizontal="center"/>
    </xf>
    <xf numFmtId="0" fontId="0" fillId="2" borderId="0" xfId="0" applyAlignment="1">
      <alignment horizontal="center"/>
    </xf>
    <xf numFmtId="165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7"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</font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font>
        <b val="0"/>
        <i val="0"/>
      </font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5">
      <tableStyleElement type="wholeTable" dxfId="46"/>
      <tableStyleElement type="headerRow" dxfId="45"/>
      <tableStyleElement type="totalRow" dxfId="44"/>
      <tableStyleElement type="firstColumn" dxfId="43"/>
      <tableStyleElement type="secondRowStripe" dxfId="42"/>
    </tableStyle>
    <tableStyle name="Investment Table" pivot="0" count="4">
      <tableStyleElement type="wholeTable" dxfId="41"/>
      <tableStyleElement type="headerRow" dxfId="40"/>
      <tableStyleElement type="firstColumn" dxfId="39"/>
      <tableStyleElement type="secondRowStripe" dxfId="38"/>
    </tableStyle>
    <tableStyle name="Personal Table" pivot="0" count="4">
      <tableStyleElement type="wholeTable" dxfId="37"/>
      <tableStyleElement type="headerRow" dxfId="36"/>
      <tableStyleElement type="firstColumn" dxfId="35"/>
      <tableStyleElement type="secondRowStripe" dxfId="34"/>
    </tableStyle>
    <tableStyle name="Retirement Table" pivot="0" count="4">
      <tableStyleElement type="wholeTable" dxfId="33"/>
      <tableStyleElement type="headerRow" dxfId="32"/>
      <tableStyleElement type="firstColumn" dxfId="31"/>
      <tableStyleElement type="secondRowStripe" dxfId="30"/>
    </tableStyle>
    <tableStyle name="Secured Table" pivot="0" count="4">
      <tableStyleElement type="wholeTable" dxfId="29"/>
      <tableStyleElement type="headerRow" dxfId="28"/>
      <tableStyleElement type="firstColumn" dxfId="27"/>
      <tableStyleElement type="secondRowStripe" dxfId="26"/>
    </tableStyle>
    <tableStyle name="Unsecured Table" pivot="0" count="4">
      <tableStyleElement type="wholeTable" dxfId="25"/>
      <tableStyleElement type="headerRow" dxfId="24"/>
      <tableStyleElement type="firstColumn" dxfId="23"/>
      <tableStyleElement type="secondRowStripe" dxfId="22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TILLGÅNGAR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beräkningar!$B$11:$B$14</c:f>
              <c:strCache>
                <c:ptCount val="4"/>
                <c:pt idx="0">
                  <c:v>LIKVIDA MEDEL</c:v>
                </c:pt>
                <c:pt idx="1">
                  <c:v>INVESTERINGAR</c:v>
                </c:pt>
                <c:pt idx="2">
                  <c:v>PENSIONSSPARANDE</c:v>
                </c:pt>
                <c:pt idx="3">
                  <c:v>PERSONLIGA TILLGÅNGAR</c:v>
                </c:pt>
              </c:strCache>
            </c:strRef>
          </c:cat>
          <c:val>
            <c:numRef>
              <c:f>beräkningar!$C$11:$C$14</c:f>
              <c:numCache>
                <c:formatCode>#,##0\ [$kr-41D]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SKULDER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beräkningar!$B$18:$B$19</c:f>
              <c:strCache>
                <c:ptCount val="2"/>
                <c:pt idx="0">
                  <c:v>UTAN SÄKERHET</c:v>
                </c:pt>
                <c:pt idx="1">
                  <c:v>MED SÄKERHET</c:v>
                </c:pt>
              </c:strCache>
            </c:strRef>
          </c:cat>
          <c:val>
            <c:numRef>
              <c:f>beräkningar!$C$18:$C$19</c:f>
              <c:numCache>
                <c:formatCode>#,##0\ [$kr-41D]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TILLGÅNGAR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beräkningar!$B$11:$B$14</c:f>
              <c:strCache>
                <c:ptCount val="4"/>
                <c:pt idx="0">
                  <c:v>LIKVIDA MEDEL</c:v>
                </c:pt>
                <c:pt idx="1">
                  <c:v>INVESTERINGAR</c:v>
                </c:pt>
                <c:pt idx="2">
                  <c:v>PENSIONSSPARANDE</c:v>
                </c:pt>
                <c:pt idx="3">
                  <c:v>PERSONLIGA TILLGÅNGAR</c:v>
                </c:pt>
              </c:strCache>
            </c:strRef>
          </c:cat>
          <c:val>
            <c:numRef>
              <c:f>beräkningar!$C$11:$C$14</c:f>
              <c:numCache>
                <c:formatCode>#,##0\ [$kr-41D]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1"/>
          <c:order val="0"/>
          <c:tx>
            <c:v>SKULDER</c:v>
          </c:tx>
          <c:cat>
            <c:strRef>
              <c:f>beräkningar!$B$18:$B$19</c:f>
              <c:strCache>
                <c:ptCount val="2"/>
                <c:pt idx="0">
                  <c:v>UTAN SÄKERHET</c:v>
                </c:pt>
                <c:pt idx="1">
                  <c:v>MED SÄKERHET</c:v>
                </c:pt>
              </c:strCache>
            </c:strRef>
          </c:cat>
          <c:val>
            <c:numRef>
              <c:f>beräkningar!$C$18:$C$19</c:f>
              <c:numCache>
                <c:formatCode>#,##0\ [$kr-41D]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illg&#229;ngar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Skuld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mentpanel!A1"/><Relationship Id="rId2" Type="http://schemas.openxmlformats.org/officeDocument/2006/relationships/hyperlink" Target="#Skulder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strumentpanel!A1"/><Relationship Id="rId2" Type="http://schemas.openxmlformats.org/officeDocument/2006/relationships/hyperlink" Target="#Tillg&#229;ngar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3</xdr:row>
      <xdr:rowOff>0</xdr:rowOff>
    </xdr:from>
    <xdr:to>
      <xdr:col>3</xdr:col>
      <xdr:colOff>2436282</xdr:colOff>
      <xdr:row>9</xdr:row>
      <xdr:rowOff>93586</xdr:rowOff>
    </xdr:to>
    <xdr:graphicFrame macro="">
      <xdr:nvGraphicFramePr>
        <xdr:cNvPr id="20" name="Summa tillgångar" descr="Ringdiagram med en sammanfattning av tillgångarna" title="Summa tillgång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458964</xdr:colOff>
      <xdr:row>3</xdr:row>
      <xdr:rowOff>34020</xdr:rowOff>
    </xdr:from>
    <xdr:to>
      <xdr:col>6</xdr:col>
      <xdr:colOff>2476147</xdr:colOff>
      <xdr:row>9</xdr:row>
      <xdr:rowOff>93586</xdr:rowOff>
    </xdr:to>
    <xdr:graphicFrame macro="">
      <xdr:nvGraphicFramePr>
        <xdr:cNvPr id="27" name="Summa skulder" descr="Ringdiagram med en sammanfattning av skulderna" title="Sammanfattning, alla skuld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491418</xdr:colOff>
      <xdr:row>17</xdr:row>
      <xdr:rowOff>46018</xdr:rowOff>
    </xdr:from>
    <xdr:to>
      <xdr:col>3</xdr:col>
      <xdr:colOff>2366743</xdr:colOff>
      <xdr:row>18</xdr:row>
      <xdr:rowOff>56144</xdr:rowOff>
    </xdr:to>
    <xdr:sp macro="" textlink="">
      <xdr:nvSpPr>
        <xdr:cNvPr id="17" name="Visa tillgångar" descr="Klicka om du vill visa och ändra tillgångar" title="Visa tillgångar">
          <a:hlinkClick xmlns:r="http://schemas.openxmlformats.org/officeDocument/2006/relationships" r:id="rId3" tooltip="Klicka om du vill visa och ändra tillgångar"/>
        </xdr:cNvPr>
        <xdr:cNvSpPr/>
      </xdr:nvSpPr>
      <xdr:spPr>
        <a:xfrm>
          <a:off x="4396668" y="5522893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VISA TILLGÅNGAR</a:t>
          </a:r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Likvida medel" descr="&quot;&quot;" title="Diagramfärg för kontanter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Investeringar" descr="&quot;&quot;" title="Diagramfärg för investeringar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Pensionssparande" descr="&quot;&quot;" title="Diagramfärg för pension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Personliga tillgångar" descr="&quot;&quot;" title="Diagramfärg för personligt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695678</xdr:colOff>
      <xdr:row>17</xdr:row>
      <xdr:rowOff>46018</xdr:rowOff>
    </xdr:from>
    <xdr:to>
      <xdr:col>6</xdr:col>
      <xdr:colOff>2548114</xdr:colOff>
      <xdr:row>18</xdr:row>
      <xdr:rowOff>56144</xdr:rowOff>
    </xdr:to>
    <xdr:sp macro="" textlink="">
      <xdr:nvSpPr>
        <xdr:cNvPr id="18" name="Visa skulder" descr="Klicka om du vill visa och ändra skulder" title="Visa skulder">
          <a:hlinkClick xmlns:r="http://schemas.openxmlformats.org/officeDocument/2006/relationships" r:id="rId4" tooltip="Klicka om du vill visa och ändra skulder"/>
        </xdr:cNvPr>
        <xdr:cNvSpPr/>
      </xdr:nvSpPr>
      <xdr:spPr>
        <a:xfrm>
          <a:off x="8106128" y="5522893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VISA SKULDER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Utan säkerhet" descr="&quot;&quot;" title="Diagramfärg, utan säkerhet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Med säkerhet" descr="&quot;&quot;" title="Diagramfärg, med säkerhet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1161862</xdr:colOff>
      <xdr:row>2</xdr:row>
      <xdr:rowOff>381000</xdr:rowOff>
    </xdr:from>
    <xdr:to>
      <xdr:col>1</xdr:col>
      <xdr:colOff>2990662</xdr:colOff>
      <xdr:row>10</xdr:row>
      <xdr:rowOff>104775</xdr:rowOff>
    </xdr:to>
    <xdr:graphicFrame macro="">
      <xdr:nvGraphicFramePr>
        <xdr:cNvPr id="10" name="Totala tillgångar" descr="Ringdiagram med en sammanfattning av tillgångarna" title="Summa tillgång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996502</xdr:colOff>
      <xdr:row>15</xdr:row>
      <xdr:rowOff>114300</xdr:rowOff>
    </xdr:from>
    <xdr:to>
      <xdr:col>1</xdr:col>
      <xdr:colOff>3061211</xdr:colOff>
      <xdr:row>16</xdr:row>
      <xdr:rowOff>152400</xdr:rowOff>
    </xdr:to>
    <xdr:sp macro="" textlink="">
      <xdr:nvSpPr>
        <xdr:cNvPr id="13" name="Visa skulder" descr="Klicka om du vill visa och ändra skulder" title="Visa skulder">
          <a:hlinkClick xmlns:r="http://schemas.openxmlformats.org/officeDocument/2006/relationships" r:id="rId2" tooltip="Klicka om du vill visa och ändra skulder"/>
        </xdr:cNvPr>
        <xdr:cNvSpPr/>
      </xdr:nvSpPr>
      <xdr:spPr>
        <a:xfrm>
          <a:off x="1158427" y="4010025"/>
          <a:ext cx="206470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VISA SKULDER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996501</xdr:colOff>
      <xdr:row>17</xdr:row>
      <xdr:rowOff>19050</xdr:rowOff>
    </xdr:from>
    <xdr:to>
      <xdr:col>1</xdr:col>
      <xdr:colOff>3057524</xdr:colOff>
      <xdr:row>18</xdr:row>
      <xdr:rowOff>57150</xdr:rowOff>
    </xdr:to>
    <xdr:sp macro="" textlink="">
      <xdr:nvSpPr>
        <xdr:cNvPr id="14" name="Visa instrumentpanel" descr="Klicka om du vill återgå till Instrumentpanelen" title="Visa instrumentpanel">
          <a:hlinkClick xmlns:r="http://schemas.openxmlformats.org/officeDocument/2006/relationships" r:id="rId3" tooltip="Klicka om du vill återgå till Instrumentpanelen"/>
        </xdr:cNvPr>
        <xdr:cNvSpPr/>
      </xdr:nvSpPr>
      <xdr:spPr>
        <a:xfrm>
          <a:off x="1158426" y="4391025"/>
          <a:ext cx="2061023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VISA INSTRUMENTPANEL</a:t>
          </a:r>
          <a:endParaRPr lang="en-US" sz="1050"/>
        </a:p>
      </xdr:txBody>
    </xdr:sp>
    <xdr:clientData fPrintsWithSheet="0"/>
  </xdr:twoCellAnchor>
  <xdr:twoCellAnchor>
    <xdr:from>
      <xdr:col>10</xdr:col>
      <xdr:colOff>157862</xdr:colOff>
      <xdr:row>10</xdr:row>
      <xdr:rowOff>56702</xdr:rowOff>
    </xdr:from>
    <xdr:to>
      <xdr:col>14</xdr:col>
      <xdr:colOff>57386</xdr:colOff>
      <xdr:row>13</xdr:row>
      <xdr:rowOff>28907</xdr:rowOff>
    </xdr:to>
    <xdr:grpSp>
      <xdr:nvGrpSpPr>
        <xdr:cNvPr id="5" name="Grupp 4" descr="Behöver du fler rader? Ställ dig i den sista cellen ovanför värdet Delsumma och tryck på Tabb. " title="Tips för datainmatning"/>
        <xdr:cNvGrpSpPr/>
      </xdr:nvGrpSpPr>
      <xdr:grpSpPr>
        <a:xfrm>
          <a:off x="11730737" y="2838002"/>
          <a:ext cx="1652124" cy="686580"/>
          <a:chOff x="9878787" y="2775146"/>
          <a:chExt cx="1582757" cy="691779"/>
        </a:xfrm>
      </xdr:grpSpPr>
      <xdr:sp macro="" textlink="">
        <xdr:nvSpPr>
          <xdr:cNvPr id="2" name="Bildtext 2 (Dekorstreck) 1"/>
          <xdr:cNvSpPr/>
        </xdr:nvSpPr>
        <xdr:spPr>
          <a:xfrm>
            <a:off x="10011297" y="2775599"/>
            <a:ext cx="1450247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Behöver du fler rader? </a:t>
            </a:r>
          </a:p>
          <a:p>
            <a:pPr algn="l"/>
            <a:r>
              <a:rPr lang="en-US" sz="900">
                <a:solidFill>
                  <a:schemeClr val="tx1"/>
                </a:solidFill>
              </a:rPr>
              <a:t>Tryck på TABB i den sista cellen ovanför värdet Delsumma.</a:t>
            </a:r>
          </a:p>
        </xdr:txBody>
      </xdr:sp>
      <xdr:cxnSp macro="">
        <xdr:nvCxnSpPr>
          <xdr:cNvPr id="4" name="Rak anslutning 3"/>
          <xdr:cNvCxnSpPr/>
        </xdr:nvCxnSpPr>
        <xdr:spPr>
          <a:xfrm>
            <a:off x="9878787" y="27751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1147997</xdr:colOff>
      <xdr:row>2</xdr:row>
      <xdr:rowOff>419099</xdr:rowOff>
    </xdr:from>
    <xdr:to>
      <xdr:col>1</xdr:col>
      <xdr:colOff>2976797</xdr:colOff>
      <xdr:row>10</xdr:row>
      <xdr:rowOff>142874</xdr:rowOff>
    </xdr:to>
    <xdr:graphicFrame macro="">
      <xdr:nvGraphicFramePr>
        <xdr:cNvPr id="17" name="Totala skulder" descr="Ringdiagram med en sammanfattning av skulderna" title="Sammanfattning, alla skuld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1000125</xdr:colOff>
      <xdr:row>15</xdr:row>
      <xdr:rowOff>114300</xdr:rowOff>
    </xdr:from>
    <xdr:to>
      <xdr:col>1</xdr:col>
      <xdr:colOff>3054471</xdr:colOff>
      <xdr:row>16</xdr:row>
      <xdr:rowOff>152400</xdr:rowOff>
    </xdr:to>
    <xdr:sp macro="" textlink="">
      <xdr:nvSpPr>
        <xdr:cNvPr id="5" name="Visa tillgångar" descr="Klicka om du vill visa och ändra tillgångar" title="Visa tillgångar">
          <a:hlinkClick xmlns:r="http://schemas.openxmlformats.org/officeDocument/2006/relationships" r:id="rId2" tooltip="Klicka om du vill visa och ändra tillgångar"/>
        </xdr:cNvPr>
        <xdr:cNvSpPr/>
      </xdr:nvSpPr>
      <xdr:spPr>
        <a:xfrm>
          <a:off x="1162050" y="4086225"/>
          <a:ext cx="2054346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VISA TILLGÅNGAR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1000125</xdr:colOff>
      <xdr:row>17</xdr:row>
      <xdr:rowOff>19050</xdr:rowOff>
    </xdr:from>
    <xdr:to>
      <xdr:col>1</xdr:col>
      <xdr:colOff>3048001</xdr:colOff>
      <xdr:row>18</xdr:row>
      <xdr:rowOff>57150</xdr:rowOff>
    </xdr:to>
    <xdr:sp macro="" textlink="">
      <xdr:nvSpPr>
        <xdr:cNvPr id="6" name="Visa instrumentpanel" descr="Click to return to the Dashboard" title="Visa instrumentpanel">
          <a:hlinkClick xmlns:r="http://schemas.openxmlformats.org/officeDocument/2006/relationships" r:id="rId3" tooltip="Klicka om du vill återgå till Instrumentpanelen"/>
        </xdr:cNvPr>
        <xdr:cNvSpPr/>
      </xdr:nvSpPr>
      <xdr:spPr>
        <a:xfrm>
          <a:off x="1162050" y="4467225"/>
          <a:ext cx="2047876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VISA INSTRUMENTPANEL</a:t>
          </a:r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Kontanter" displayName="tblKontanter" ref="C4:E13" totalsRowCount="1">
  <tableColumns count="3">
    <tableColumn id="3" name=" " totalsRowDxfId="21"/>
    <tableColumn id="1" name="LIKVIDA MEDEL" totalsRowLabel="DELSUMMA" dataDxfId="20" totalsRowDxfId="19"/>
    <tableColumn id="2" name="TEXTNUM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Kontanter" altTextSummary="Beskrivning av varje kontanttillgång med aktuellt värde."/>
    </ext>
  </extLst>
</table>
</file>

<file path=xl/tables/table2.xml><?xml version="1.0" encoding="utf-8"?>
<table xmlns="http://schemas.openxmlformats.org/spreadsheetml/2006/main" id="2" name="tblInvesteringar" displayName="tblInvesteringar" ref="C17:E24" totalsRowCount="1">
  <tableColumns count="3">
    <tableColumn id="3" name=" " totalsRowDxfId="17"/>
    <tableColumn id="1" name="INVESTERINGAR" totalsRowLabel="DELSUMMA" totalsRowDxfId="16"/>
    <tableColumn id="2" name="TEXTNUM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eringar" altTextSummary="Beskrivning av varje investeringstillgång med aktuellt värde."/>
    </ext>
  </extLst>
</table>
</file>

<file path=xl/tables/table3.xml><?xml version="1.0" encoding="utf-8"?>
<table xmlns="http://schemas.openxmlformats.org/spreadsheetml/2006/main" id="3" name="tblPensionssparande" displayName="tblPensionssparande" ref="G17:I24" totalsRowCount="1">
  <tableColumns count="3">
    <tableColumn id="3" name=" " totalsRowDxfId="14"/>
    <tableColumn id="1" name="PENSIONSSPARANDE" totalsRowLabel="DELSUMMA" totalsRowDxfId="13"/>
    <tableColumn id="2" name="TEXTNUM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Pensionssparande" altTextSummary="Beskrivning av varje pensionssparandetillgång med aktuellt värde."/>
    </ext>
  </extLst>
</table>
</file>

<file path=xl/tables/table4.xml><?xml version="1.0" encoding="utf-8"?>
<table xmlns="http://schemas.openxmlformats.org/spreadsheetml/2006/main" id="6" name="tblPersonliga_tillgångar" displayName="tblPersonliga_tillgångar" ref="G4:I13" totalsRowCount="1">
  <tableColumns count="3">
    <tableColumn id="3" name=" " totalsRowDxfId="11"/>
    <tableColumn id="1" name="PERSONLIGA TILLGÅNGAR" totalsRowLabel="DELSUMMA" totalsRowDxfId="10"/>
    <tableColumn id="2" name="TEXTNUM" totalsRowFunction="sum" dataDxfId="9" totalsRowDxfId="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liga tillgångar" altTextSummary="Beskrivning av varje personlig tillgång med aktuellt värde."/>
    </ext>
  </extLst>
</table>
</file>

<file path=xl/tables/table5.xml><?xml version="1.0" encoding="utf-8"?>
<table xmlns="http://schemas.openxmlformats.org/spreadsheetml/2006/main" id="4" name="tblUtan_säkerhet" displayName="tblUtan_säkerhet" ref="C4:E13" totalsRowCount="1">
  <tableColumns count="3">
    <tableColumn id="3" name=" " totalsRowDxfId="7"/>
    <tableColumn id="1" name="UTAN SÄKERHET" totalsRowLabel="DELSUMMA" totalsRowDxfId="6"/>
    <tableColumn id="2" name="SKULDBELOPP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tan säkerhet" altTextSummary="Beskrivning av varje skuld utan säkerhet med aktuellt belopp. "/>
    </ext>
  </extLst>
</table>
</file>

<file path=xl/tables/table6.xml><?xml version="1.0" encoding="utf-8"?>
<table xmlns="http://schemas.openxmlformats.org/spreadsheetml/2006/main" id="5" name="tblMed_säkerhet" displayName="tblMed_säkerhet" ref="G4:I13" totalsRowCount="1">
  <tableColumns count="3">
    <tableColumn id="3" name=" " totalsRowDxfId="3"/>
    <tableColumn id="1" name="MED SÄKERHET" totalsRowLabel="DELSUMMA" totalsRowDxfId="2"/>
    <tableColumn id="2" name="SKULDBELOPP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Med säkerhet" altTextSummary="Beskrivning av varje skuld med säkerhet med aktuellt belopp.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 x14ac:dyDescent="0.25"/>
  <cols>
    <col min="1" max="1" width="2.42578125" style="2" customWidth="1"/>
    <col min="2" max="2" width="51.5703125" style="2" customWidth="1"/>
    <col min="3" max="3" width="4.5703125" style="2" customWidth="1"/>
    <col min="4" max="4" width="43.140625" style="2" customWidth="1"/>
    <col min="5" max="6" width="4.7109375" style="2" customWidth="1"/>
    <col min="7" max="7" width="48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34.5" customHeight="1" thickBot="1" x14ac:dyDescent="0.5">
      <c r="B2" s="37" t="s">
        <v>61</v>
      </c>
      <c r="C2" s="7"/>
      <c r="D2" s="7"/>
      <c r="E2" s="7"/>
      <c r="F2" s="8"/>
      <c r="G2" s="27" t="s">
        <v>56</v>
      </c>
      <c r="H2" t="s">
        <v>29</v>
      </c>
    </row>
    <row r="3" spans="1:8" customFormat="1" ht="34.5" customHeight="1" thickTop="1" x14ac:dyDescent="0.25">
      <c r="B3" s="1"/>
    </row>
    <row r="4" spans="1:8" ht="18.75" customHeight="1" x14ac:dyDescent="0.25">
      <c r="C4" s="14"/>
      <c r="D4" s="12"/>
      <c r="E4" s="11"/>
      <c r="F4" s="12"/>
    </row>
    <row r="5" spans="1:8" ht="18.75" customHeight="1" x14ac:dyDescent="0.25">
      <c r="C5" s="14"/>
      <c r="D5" s="12"/>
      <c r="E5" s="11"/>
      <c r="F5" s="12"/>
    </row>
    <row r="6" spans="1:8" ht="18.75" customHeight="1" x14ac:dyDescent="0.25">
      <c r="C6" s="14"/>
      <c r="D6" s="12"/>
      <c r="E6" s="11"/>
      <c r="F6" s="12"/>
    </row>
    <row r="7" spans="1:8" ht="18.75" customHeight="1" x14ac:dyDescent="0.25">
      <c r="C7" s="14"/>
      <c r="D7" s="12"/>
      <c r="E7" s="11"/>
      <c r="F7" s="12"/>
    </row>
    <row r="8" spans="1:8" ht="18.75" customHeight="1" x14ac:dyDescent="0.25">
      <c r="C8" s="14"/>
      <c r="D8" s="12"/>
      <c r="E8" s="11"/>
      <c r="F8" s="12"/>
    </row>
    <row r="9" spans="1:8" ht="18.75" customHeight="1" x14ac:dyDescent="0.25">
      <c r="C9" s="14"/>
      <c r="D9" s="12"/>
      <c r="E9" s="11"/>
      <c r="F9" s="12"/>
    </row>
    <row r="10" spans="1:8" x14ac:dyDescent="0.25">
      <c r="C10" s="14"/>
      <c r="D10" s="12"/>
      <c r="E10" s="11"/>
      <c r="F10" s="12"/>
    </row>
    <row r="11" spans="1:8" ht="42.75" customHeight="1" thickBot="1" x14ac:dyDescent="1">
      <c r="A11" s="12"/>
      <c r="B11" s="48">
        <f>Eget_kapital</f>
        <v>159600</v>
      </c>
      <c r="C11" s="18"/>
      <c r="D11" s="49">
        <f>Totala_tillgångar</f>
        <v>380800</v>
      </c>
      <c r="E11" s="15"/>
      <c r="F11" s="13"/>
      <c r="G11" s="49">
        <f>Totala_skulder</f>
        <v>221200</v>
      </c>
    </row>
    <row r="12" spans="1:8" ht="33.75" customHeight="1" x14ac:dyDescent="0.5">
      <c r="B12" s="26" t="s">
        <v>59</v>
      </c>
      <c r="C12" s="21"/>
      <c r="D12" s="31" t="s">
        <v>55</v>
      </c>
      <c r="E12" s="19"/>
      <c r="F12" s="16"/>
      <c r="G12" s="31" t="s">
        <v>60</v>
      </c>
    </row>
    <row r="13" spans="1:8" ht="30.75" customHeight="1" thickBot="1" x14ac:dyDescent="0.35">
      <c r="C13" s="14"/>
      <c r="D13" s="28" t="s">
        <v>15</v>
      </c>
      <c r="E13" s="22"/>
      <c r="F13" s="23"/>
      <c r="G13" s="28" t="s">
        <v>18</v>
      </c>
    </row>
    <row r="14" spans="1:8" ht="30.75" customHeight="1" thickBot="1" x14ac:dyDescent="0.35">
      <c r="C14" s="14"/>
      <c r="D14" s="29" t="s">
        <v>43</v>
      </c>
      <c r="E14" s="22"/>
      <c r="F14" s="23"/>
      <c r="G14" s="28" t="s">
        <v>19</v>
      </c>
    </row>
    <row r="15" spans="1:8" ht="30.75" customHeight="1" thickBot="1" x14ac:dyDescent="0.35">
      <c r="C15" s="14"/>
      <c r="D15" s="29" t="s">
        <v>16</v>
      </c>
      <c r="E15" s="22"/>
      <c r="F15" s="23"/>
      <c r="G15" s="24"/>
    </row>
    <row r="16" spans="1:8" ht="30.75" customHeight="1" thickBot="1" x14ac:dyDescent="0.35">
      <c r="C16" s="14"/>
      <c r="D16" s="29" t="s">
        <v>17</v>
      </c>
      <c r="E16" s="22"/>
      <c r="F16" s="23"/>
      <c r="G16" s="24"/>
    </row>
    <row r="17" spans="3:6" ht="24.75" customHeight="1" x14ac:dyDescent="0.3">
      <c r="C17" s="14"/>
      <c r="D17" s="17"/>
      <c r="E17" s="20"/>
      <c r="F17" s="17"/>
    </row>
    <row r="18" spans="3:6" ht="24.75" customHeight="1" x14ac:dyDescent="0.3">
      <c r="C18" s="14"/>
      <c r="D18" s="17"/>
      <c r="E18" s="20"/>
      <c r="F18" s="17"/>
    </row>
    <row r="19" spans="3:6" ht="18.75" customHeight="1" x14ac:dyDescent="0.25">
      <c r="C19" s="14"/>
      <c r="D19" s="12"/>
      <c r="E19" s="11"/>
      <c r="F19" s="12"/>
    </row>
  </sheetData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6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61.85546875" style="1" customWidth="1"/>
    <col min="3" max="3" width="2.7109375" customWidth="1"/>
    <col min="4" max="4" width="29.28515625" customWidth="1"/>
    <col min="5" max="5" width="18" customWidth="1"/>
    <col min="6" max="6" width="5.5703125" customWidth="1"/>
    <col min="7" max="7" width="2.7109375" customWidth="1"/>
    <col min="8" max="8" width="26.140625" customWidth="1"/>
    <col min="9" max="9" width="22.42578125" customWidth="1"/>
    <col min="10" max="10" width="2.42578125" customWidth="1"/>
  </cols>
  <sheetData>
    <row r="2" spans="2:10" ht="34.5" customHeight="1" thickBot="1" x14ac:dyDescent="0.5">
      <c r="B2" s="37" t="s">
        <v>57</v>
      </c>
      <c r="C2" s="7"/>
      <c r="D2" s="7"/>
      <c r="E2" s="7"/>
      <c r="F2" s="7"/>
      <c r="G2" s="8"/>
      <c r="H2" s="30" t="s">
        <v>56</v>
      </c>
      <c r="I2" s="9"/>
      <c r="J2" t="s">
        <v>29</v>
      </c>
    </row>
    <row r="3" spans="2:10" ht="34.5" customHeight="1" thickTop="1" x14ac:dyDescent="0.25"/>
    <row r="4" spans="2:10" ht="18.75" customHeight="1" x14ac:dyDescent="0.25">
      <c r="C4" s="32" t="s">
        <v>29</v>
      </c>
      <c r="D4" s="32" t="s">
        <v>15</v>
      </c>
      <c r="E4" s="33" t="s">
        <v>30</v>
      </c>
      <c r="G4" s="32" t="s">
        <v>29</v>
      </c>
      <c r="H4" s="32" t="s">
        <v>17</v>
      </c>
      <c r="I4" s="33" t="s">
        <v>30</v>
      </c>
    </row>
    <row r="5" spans="2:10" ht="18.75" customHeight="1" x14ac:dyDescent="0.25">
      <c r="C5" s="32"/>
      <c r="D5" s="32" t="s">
        <v>20</v>
      </c>
      <c r="E5" s="34">
        <v>2000</v>
      </c>
      <c r="G5" s="32"/>
      <c r="H5" s="32" t="s">
        <v>31</v>
      </c>
      <c r="I5" s="34">
        <v>233000</v>
      </c>
    </row>
    <row r="6" spans="2:10" ht="18.75" customHeight="1" x14ac:dyDescent="0.25">
      <c r="C6" s="32"/>
      <c r="D6" s="32" t="s">
        <v>21</v>
      </c>
      <c r="E6" s="34">
        <v>2500</v>
      </c>
      <c r="G6" s="32"/>
      <c r="H6" s="32" t="s">
        <v>32</v>
      </c>
      <c r="I6" s="34"/>
    </row>
    <row r="7" spans="2:10" ht="18.75" customHeight="1" x14ac:dyDescent="0.25">
      <c r="C7" s="32"/>
      <c r="D7" s="32" t="s">
        <v>22</v>
      </c>
      <c r="E7" s="34">
        <v>4000</v>
      </c>
      <c r="G7" s="32"/>
      <c r="H7" s="32" t="s">
        <v>33</v>
      </c>
      <c r="I7" s="34"/>
    </row>
    <row r="8" spans="2:10" ht="18.75" customHeight="1" x14ac:dyDescent="0.25">
      <c r="C8" s="32"/>
      <c r="D8" s="32" t="s">
        <v>23</v>
      </c>
      <c r="E8" s="34">
        <v>3300</v>
      </c>
      <c r="G8" s="32"/>
      <c r="H8" s="32" t="s">
        <v>34</v>
      </c>
      <c r="I8" s="34">
        <v>32000</v>
      </c>
    </row>
    <row r="9" spans="2:10" ht="18.75" customHeight="1" x14ac:dyDescent="0.25">
      <c r="C9" s="32"/>
      <c r="D9" s="32" t="s">
        <v>24</v>
      </c>
      <c r="E9" s="34">
        <v>7000</v>
      </c>
      <c r="G9" s="32"/>
      <c r="H9" s="32" t="s">
        <v>35</v>
      </c>
      <c r="I9" s="34">
        <v>10000</v>
      </c>
    </row>
    <row r="10" spans="2:10" ht="18.75" customHeight="1" x14ac:dyDescent="0.25">
      <c r="C10" s="32"/>
      <c r="D10" s="32" t="s">
        <v>25</v>
      </c>
      <c r="E10" s="34"/>
      <c r="G10" s="32"/>
      <c r="H10" s="32" t="s">
        <v>36</v>
      </c>
      <c r="I10" s="34"/>
    </row>
    <row r="11" spans="2:10" ht="18.75" customHeight="1" x14ac:dyDescent="0.25">
      <c r="C11" s="32"/>
      <c r="D11" s="32" t="s">
        <v>26</v>
      </c>
      <c r="E11" s="34"/>
      <c r="G11" s="32"/>
      <c r="H11" s="32" t="s">
        <v>37</v>
      </c>
      <c r="I11" s="34">
        <v>1500</v>
      </c>
    </row>
    <row r="12" spans="2:10" ht="18.75" customHeight="1" x14ac:dyDescent="0.25">
      <c r="B12" s="51">
        <f>Totala_tillgångar</f>
        <v>380800</v>
      </c>
      <c r="C12" s="32"/>
      <c r="D12" s="32" t="s">
        <v>27</v>
      </c>
      <c r="E12" s="34">
        <v>24500</v>
      </c>
      <c r="I12" s="40"/>
    </row>
    <row r="13" spans="2:10" ht="18.75" customHeight="1" x14ac:dyDescent="0.25">
      <c r="B13" s="51"/>
      <c r="C13" s="45"/>
      <c r="D13" s="32" t="s">
        <v>28</v>
      </c>
      <c r="E13" s="47">
        <f>SUBTOTAL(109,tblKontanter[TEXTNUM])</f>
        <v>43300</v>
      </c>
      <c r="G13" s="45"/>
      <c r="H13" s="46" t="s">
        <v>28</v>
      </c>
      <c r="I13" s="47">
        <f>SUBTOTAL(109,tblPersonliga_tillgångar[TEXTNUM])</f>
        <v>276500</v>
      </c>
    </row>
    <row r="14" spans="2:10" ht="18.75" customHeight="1" x14ac:dyDescent="0.25">
      <c r="B14" s="52" t="s">
        <v>55</v>
      </c>
      <c r="C14" s="38"/>
      <c r="D14" s="35"/>
      <c r="E14" s="39"/>
      <c r="G14" s="38"/>
      <c r="H14" s="38"/>
      <c r="I14" s="39"/>
    </row>
    <row r="15" spans="2:10" ht="18.75" customHeight="1" x14ac:dyDescent="0.25">
      <c r="B15" s="52"/>
      <c r="C15" s="50"/>
      <c r="D15" s="50"/>
      <c r="E15" s="50"/>
      <c r="G15" s="50"/>
      <c r="H15" s="50"/>
      <c r="I15" s="50"/>
    </row>
    <row r="16" spans="2:10" ht="18.75" customHeight="1" x14ac:dyDescent="0.25">
      <c r="B16" s="10"/>
    </row>
    <row r="17" spans="2:9" ht="18.75" customHeight="1" x14ac:dyDescent="0.25">
      <c r="B17" s="6"/>
      <c r="C17" s="32" t="s">
        <v>29</v>
      </c>
      <c r="D17" s="32" t="s">
        <v>43</v>
      </c>
      <c r="E17" s="33" t="s">
        <v>30</v>
      </c>
      <c r="G17" s="32" t="s">
        <v>29</v>
      </c>
      <c r="H17" s="32" t="s">
        <v>16</v>
      </c>
      <c r="I17" s="33" t="s">
        <v>30</v>
      </c>
    </row>
    <row r="18" spans="2:9" ht="18.75" customHeight="1" x14ac:dyDescent="0.25">
      <c r="C18" s="32"/>
      <c r="D18" s="32" t="s">
        <v>38</v>
      </c>
      <c r="E18" s="34">
        <v>15000</v>
      </c>
      <c r="G18" s="32"/>
      <c r="H18" s="32" t="s">
        <v>44</v>
      </c>
      <c r="I18" s="34"/>
    </row>
    <row r="19" spans="2:9" ht="18.75" customHeight="1" x14ac:dyDescent="0.25">
      <c r="C19" s="32"/>
      <c r="D19" s="32" t="s">
        <v>39</v>
      </c>
      <c r="E19" s="34"/>
      <c r="G19" s="32"/>
      <c r="H19" s="32" t="s">
        <v>45</v>
      </c>
      <c r="I19" s="34"/>
    </row>
    <row r="20" spans="2:9" ht="18.75" customHeight="1" x14ac:dyDescent="0.25">
      <c r="C20" s="32"/>
      <c r="D20" s="32" t="s">
        <v>40</v>
      </c>
      <c r="E20" s="34"/>
      <c r="G20" s="32"/>
      <c r="H20" s="32" t="s">
        <v>46</v>
      </c>
      <c r="I20" s="34"/>
    </row>
    <row r="21" spans="2:9" ht="18.75" customHeight="1" x14ac:dyDescent="0.25">
      <c r="C21" s="32"/>
      <c r="D21" s="32" t="s">
        <v>41</v>
      </c>
      <c r="E21" s="34"/>
      <c r="G21" s="32"/>
      <c r="H21" s="32" t="s">
        <v>3</v>
      </c>
      <c r="I21" s="34">
        <v>46000</v>
      </c>
    </row>
    <row r="22" spans="2:9" ht="18.75" customHeight="1" x14ac:dyDescent="0.25">
      <c r="C22" s="32"/>
      <c r="D22" s="32" t="s">
        <v>42</v>
      </c>
      <c r="E22" s="34"/>
      <c r="G22" s="32"/>
      <c r="H22" s="32" t="s">
        <v>4</v>
      </c>
      <c r="I22" s="34"/>
    </row>
    <row r="23" spans="2:9" ht="18.75" customHeight="1" x14ac:dyDescent="0.25">
      <c r="C23" s="32"/>
      <c r="D23" s="32"/>
      <c r="E23" s="34"/>
      <c r="G23" s="32"/>
      <c r="H23" s="32" t="s">
        <v>5</v>
      </c>
      <c r="I23" s="34"/>
    </row>
    <row r="24" spans="2:9" ht="18.75" customHeight="1" x14ac:dyDescent="0.25">
      <c r="C24" s="45"/>
      <c r="D24" s="46" t="s">
        <v>28</v>
      </c>
      <c r="E24" s="47">
        <f>SUBTOTAL(109,tblInvesteringar[TEXTNUM])</f>
        <v>15000</v>
      </c>
      <c r="G24" s="45"/>
      <c r="H24" s="46" t="s">
        <v>28</v>
      </c>
      <c r="I24" s="47">
        <f>SUBTOTAL(109,tblPensionssparande[TEXTNUM])</f>
        <v>46000</v>
      </c>
    </row>
    <row r="25" spans="2:9" ht="18.75" customHeight="1" x14ac:dyDescent="0.25">
      <c r="C25" s="35"/>
      <c r="D25" s="35"/>
      <c r="E25" s="36"/>
      <c r="G25" s="35"/>
      <c r="H25" s="35"/>
      <c r="I25" s="36"/>
    </row>
    <row r="26" spans="2:9" ht="18.75" customHeight="1" x14ac:dyDescent="0.25">
      <c r="C26" s="50"/>
      <c r="D26" s="50"/>
      <c r="E26" s="50"/>
      <c r="G26" s="50"/>
      <c r="H26" s="50"/>
      <c r="I26" s="50"/>
    </row>
  </sheetData>
  <mergeCells count="6">
    <mergeCell ref="G26:I26"/>
    <mergeCell ref="B12:B13"/>
    <mergeCell ref="B14:B15"/>
    <mergeCell ref="C15:E15"/>
    <mergeCell ref="G15:I15"/>
    <mergeCell ref="C26:E26"/>
  </mergeCells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61.7109375" customWidth="1"/>
    <col min="3" max="3" width="2.7109375" customWidth="1"/>
    <col min="4" max="4" width="26.140625" customWidth="1"/>
    <col min="5" max="5" width="21.5703125" customWidth="1"/>
    <col min="6" max="6" width="5.5703125" customWidth="1"/>
    <col min="7" max="7" width="2.7109375" customWidth="1"/>
    <col min="8" max="8" width="26.140625" customWidth="1"/>
    <col min="9" max="9" width="23.42578125" customWidth="1"/>
    <col min="10" max="10" width="2.42578125" customWidth="1"/>
    <col min="17" max="17" width="21.7109375" customWidth="1"/>
  </cols>
  <sheetData>
    <row r="2" spans="2:10" ht="34.5" customHeight="1" thickBot="1" x14ac:dyDescent="0.5">
      <c r="B2" s="37" t="s">
        <v>58</v>
      </c>
      <c r="C2" s="7"/>
      <c r="D2" s="7"/>
      <c r="E2" s="9"/>
      <c r="F2" s="7"/>
      <c r="G2" s="25"/>
      <c r="H2" s="30" t="s">
        <v>56</v>
      </c>
      <c r="I2" s="7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2" t="s">
        <v>29</v>
      </c>
      <c r="D4" s="32" t="s">
        <v>18</v>
      </c>
      <c r="E4" s="33" t="s">
        <v>47</v>
      </c>
      <c r="G4" s="32" t="s">
        <v>29</v>
      </c>
      <c r="H4" s="32" t="s">
        <v>19</v>
      </c>
      <c r="I4" s="33" t="s">
        <v>47</v>
      </c>
    </row>
    <row r="5" spans="2:10" ht="18.75" customHeight="1" x14ac:dyDescent="0.25">
      <c r="C5" s="32"/>
      <c r="D5" s="32" t="s">
        <v>48</v>
      </c>
      <c r="E5" s="34">
        <v>1200</v>
      </c>
      <c r="G5" s="32"/>
      <c r="H5" s="32" t="s">
        <v>8</v>
      </c>
      <c r="I5" s="34">
        <v>14500</v>
      </c>
    </row>
    <row r="6" spans="2:10" ht="18.75" customHeight="1" x14ac:dyDescent="0.25">
      <c r="C6" s="32"/>
      <c r="D6" s="32" t="s">
        <v>49</v>
      </c>
      <c r="E6" s="34">
        <v>3000</v>
      </c>
      <c r="G6" s="32"/>
      <c r="H6" s="32" t="s">
        <v>9</v>
      </c>
      <c r="I6" s="34"/>
    </row>
    <row r="7" spans="2:10" ht="18.75" customHeight="1" x14ac:dyDescent="0.25">
      <c r="C7" s="32"/>
      <c r="D7" s="32" t="s">
        <v>50</v>
      </c>
      <c r="E7" s="34">
        <v>17500</v>
      </c>
      <c r="G7" s="32"/>
      <c r="H7" s="32" t="s">
        <v>10</v>
      </c>
      <c r="I7" s="34"/>
    </row>
    <row r="8" spans="2:10" ht="18.75" customHeight="1" x14ac:dyDescent="0.25">
      <c r="C8" s="32"/>
      <c r="D8" s="32" t="s">
        <v>51</v>
      </c>
      <c r="E8" s="34"/>
      <c r="G8" s="32"/>
      <c r="H8" s="32" t="s">
        <v>11</v>
      </c>
      <c r="I8" s="34">
        <v>144000</v>
      </c>
    </row>
    <row r="9" spans="2:10" ht="18.75" customHeight="1" x14ac:dyDescent="0.25">
      <c r="C9" s="32"/>
      <c r="D9" s="32" t="s">
        <v>52</v>
      </c>
      <c r="E9" s="34"/>
      <c r="G9" s="32"/>
      <c r="H9" s="32" t="s">
        <v>12</v>
      </c>
      <c r="I9" s="34">
        <v>21000</v>
      </c>
    </row>
    <row r="10" spans="2:10" ht="18.75" customHeight="1" x14ac:dyDescent="0.25">
      <c r="C10" s="32"/>
      <c r="D10" s="32" t="s">
        <v>53</v>
      </c>
      <c r="E10" s="34">
        <v>8000</v>
      </c>
      <c r="G10" s="32"/>
      <c r="H10" s="32" t="s">
        <v>13</v>
      </c>
      <c r="I10" s="34"/>
    </row>
    <row r="11" spans="2:10" ht="18.75" customHeight="1" x14ac:dyDescent="0.25">
      <c r="C11" s="32"/>
      <c r="D11" s="32" t="s">
        <v>54</v>
      </c>
      <c r="E11" s="34">
        <v>6000</v>
      </c>
      <c r="G11" s="32"/>
      <c r="H11" s="32" t="s">
        <v>6</v>
      </c>
      <c r="I11" s="34">
        <v>4000</v>
      </c>
    </row>
    <row r="12" spans="2:10" ht="18.75" customHeight="1" x14ac:dyDescent="0.25">
      <c r="B12" s="51">
        <f>Totala_skulder</f>
        <v>221200</v>
      </c>
      <c r="E12" s="40"/>
      <c r="G12" s="32"/>
      <c r="H12" s="32" t="s">
        <v>7</v>
      </c>
      <c r="I12" s="34">
        <v>2000</v>
      </c>
    </row>
    <row r="13" spans="2:10" ht="18.75" customHeight="1" x14ac:dyDescent="0.25">
      <c r="B13" s="51"/>
      <c r="C13" s="44"/>
      <c r="D13" s="46" t="s">
        <v>28</v>
      </c>
      <c r="E13" s="47">
        <f>SUBTOTAL(109,tblUtan_säkerhet[SKULDBELOPP])</f>
        <v>35700</v>
      </c>
      <c r="G13" s="44"/>
      <c r="H13" s="46" t="s">
        <v>28</v>
      </c>
      <c r="I13" s="47">
        <f>SUBTOTAL(109,tblMed_säkerhet[SKULDBELOPP])</f>
        <v>185500</v>
      </c>
    </row>
    <row r="14" spans="2:10" ht="18.75" customHeight="1" x14ac:dyDescent="0.25">
      <c r="B14" s="52" t="s">
        <v>55</v>
      </c>
      <c r="C14" s="32"/>
      <c r="D14" s="35"/>
      <c r="E14" s="36"/>
      <c r="G14" s="32"/>
      <c r="H14" s="35"/>
      <c r="I14" s="36"/>
    </row>
    <row r="15" spans="2:10" ht="18.75" customHeight="1" x14ac:dyDescent="0.25">
      <c r="B15" s="52"/>
    </row>
  </sheetData>
  <mergeCells count="2">
    <mergeCell ref="B12:B13"/>
    <mergeCell ref="B14:B15"/>
  </mergeCells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5703125" defaultRowHeight="12.75" x14ac:dyDescent="0.25"/>
  <cols>
    <col min="2" max="2" width="26.7109375" customWidth="1"/>
    <col min="3" max="3" width="14.28515625" customWidth="1"/>
  </cols>
  <sheetData>
    <row r="2" spans="2:3" x14ac:dyDescent="0.25">
      <c r="B2" t="s">
        <v>14</v>
      </c>
    </row>
    <row r="11" spans="2:3" ht="15.75" x14ac:dyDescent="0.3">
      <c r="B11" s="5" t="str">
        <f>tblKontanter[[#Headers],[LIKVIDA MEDEL]]</f>
        <v>LIKVIDA MEDEL</v>
      </c>
      <c r="C11" s="42">
        <f>SUM(tblKontanter[TEXTNUM])</f>
        <v>43300</v>
      </c>
    </row>
    <row r="12" spans="2:3" ht="15.75" x14ac:dyDescent="0.3">
      <c r="B12" s="5" t="str">
        <f>tblInvesteringar[[#Headers],[INVESTERINGAR]]</f>
        <v>INVESTERINGAR</v>
      </c>
      <c r="C12" s="42">
        <f>SUM(tblInvesteringar[TEXTNUM])</f>
        <v>15000</v>
      </c>
    </row>
    <row r="13" spans="2:3" ht="15.75" x14ac:dyDescent="0.3">
      <c r="B13" s="5" t="str">
        <f>tblPensionssparande[[#Headers],[PENSIONSSPARANDE]]</f>
        <v>PENSIONSSPARANDE</v>
      </c>
      <c r="C13" s="42">
        <f>SUM(tblPensionssparande[TEXTNUM])</f>
        <v>46000</v>
      </c>
    </row>
    <row r="14" spans="2:3" ht="15.75" x14ac:dyDescent="0.3">
      <c r="B14" s="5" t="str">
        <f>tblPersonliga_tillgångar[[#Headers],[PERSONLIGA TILLGÅNGAR]]</f>
        <v>PERSONLIGA TILLGÅNGAR</v>
      </c>
      <c r="C14" s="42">
        <f>SUM(tblPersonliga_tillgångar[TEXTNUM])</f>
        <v>276500</v>
      </c>
    </row>
    <row r="15" spans="2:3" ht="15.75" x14ac:dyDescent="0.3">
      <c r="B15" s="3" t="s">
        <v>0</v>
      </c>
      <c r="C15" s="41">
        <f>SUM(tblKontanter[TEXTNUM],tblInvesteringar[TEXTNUM],tblPensionssparande[TEXTNUM],tblPersonliga_tillgångar[TEXTNUM])</f>
        <v>380800</v>
      </c>
    </row>
    <row r="18" spans="2:3" ht="14.25" customHeight="1" x14ac:dyDescent="0.3">
      <c r="B18" s="5" t="str">
        <f>tblUtan_säkerhet[[#Headers],[UTAN SÄKERHET]]</f>
        <v>UTAN SÄKERHET</v>
      </c>
      <c r="C18" s="42">
        <f>SUM(tblUtan_säkerhet[SKULDBELOPP])</f>
        <v>35700</v>
      </c>
    </row>
    <row r="19" spans="2:3" ht="15.75" x14ac:dyDescent="0.3">
      <c r="B19" s="5" t="str">
        <f>tblMed_säkerhet[[#Headers],[MED SÄKERHET]]</f>
        <v>MED SÄKERHET</v>
      </c>
      <c r="C19" s="42">
        <f>SUM(tblMed_säkerhet[SKULDBELOPP])</f>
        <v>185500</v>
      </c>
    </row>
    <row r="20" spans="2:3" ht="15.75" x14ac:dyDescent="0.3">
      <c r="B20" s="3" t="s">
        <v>1</v>
      </c>
      <c r="C20" s="41">
        <f>SUM(tblUtan_säkerhet[SKULDBELOPP],tblMed_säkerhet[SKULDBELOPP])</f>
        <v>221200</v>
      </c>
    </row>
    <row r="22" spans="2:3" x14ac:dyDescent="0.25">
      <c r="B22" s="2"/>
      <c r="C22" s="2"/>
    </row>
    <row r="23" spans="2:3" ht="15.75" x14ac:dyDescent="0.3">
      <c r="B23" s="4" t="s">
        <v>2</v>
      </c>
      <c r="C23" s="43">
        <f>C15-C20</f>
        <v>159600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>false</MarketSpecific>
    <LocComments xmlns="296b809b-b7bc-48ce-813f-22e66fa9c53a" xsi:nil="true"/>
    <ThumbnailAssetId xmlns="296b809b-b7bc-48ce-813f-22e66fa9c53a" xsi:nil="true"/>
    <PrimaryImageGen xmlns="296b809b-b7bc-48ce-813f-22e66fa9c53a">true</PrimaryImageGen>
    <LegacyData xmlns="296b809b-b7bc-48ce-813f-22e66fa9c53a" xsi:nil="true"/>
    <LocRecommendedHandoff xmlns="296b809b-b7bc-48ce-813f-22e66fa9c53a" xsi:nil="true"/>
    <BusinessGroup xmlns="296b809b-b7bc-48ce-813f-22e66fa9c53a" xsi:nil="true"/>
    <BlockPublish xmlns="296b809b-b7bc-48ce-813f-22e66fa9c53a">false</BlockPublish>
    <TPFriendlyName xmlns="296b809b-b7bc-48ce-813f-22e66fa9c53a" xsi:nil="true"/>
    <NumericId xmlns="296b809b-b7bc-48ce-813f-22e66fa9c53a" xsi:nil="true"/>
    <APEditor xmlns="296b809b-b7bc-48ce-813f-22e66fa9c53a">
      <UserInfo>
        <DisplayName/>
        <AccountId xsi:nil="true"/>
        <AccountType/>
      </UserInfo>
    </APEditor>
    <SourceTitle xmlns="296b809b-b7bc-48ce-813f-22e66fa9c53a" xsi:nil="true"/>
    <OpenTemplate xmlns="296b809b-b7bc-48ce-813f-22e66fa9c53a">true</OpenTemplate>
    <UALocComments xmlns="296b809b-b7bc-48ce-813f-22e66fa9c53a" xsi:nil="true"/>
    <ParentAssetId xmlns="296b809b-b7bc-48ce-813f-22e66fa9c53a" xsi:nil="true"/>
    <IntlLangReviewDate xmlns="296b809b-b7bc-48ce-813f-22e66fa9c53a" xsi:nil="true"/>
    <FeatureTagsTaxHTField0 xmlns="296b809b-b7bc-48ce-813f-22e66fa9c53a">
      <Terms xmlns="http://schemas.microsoft.com/office/infopath/2007/PartnerControls"/>
    </FeatureTagsTaxHTField0>
    <PublishStatusLookup xmlns="296b809b-b7bc-48ce-813f-22e66fa9c53a">
      <Value>353912</Value>
    </PublishStatusLookup>
    <Providers xmlns="296b809b-b7bc-48ce-813f-22e66fa9c53a" xsi:nil="true"/>
    <MachineTranslated xmlns="296b809b-b7bc-48ce-813f-22e66fa9c53a">false</MachineTranslated>
    <OriginalSourceMarket xmlns="296b809b-b7bc-48ce-813f-22e66fa9c53a">english</OriginalSourceMarket>
    <APDescription xmlns="296b809b-b7bc-48ce-813f-22e66fa9c53a">Ever wanted to know how much you're worth? This easy to use template will calculate that for you. Simply input your assets and liabilities and visually see the results.
</APDescription>
    <ClipArtFilename xmlns="296b809b-b7bc-48ce-813f-22e66fa9c53a" xsi:nil="true"/>
    <ContentItem xmlns="296b809b-b7bc-48ce-813f-22e66fa9c53a" xsi:nil="true"/>
    <TPInstallLocation xmlns="296b809b-b7bc-48ce-813f-22e66fa9c53a" xsi:nil="true"/>
    <PublishTargets xmlns="296b809b-b7bc-48ce-813f-22e66fa9c53a">OfficeOnlineVNext</PublishTargets>
    <TimesCloned xmlns="296b809b-b7bc-48ce-813f-22e66fa9c53a" xsi:nil="true"/>
    <AssetStart xmlns="296b809b-b7bc-48ce-813f-22e66fa9c53a">2011-12-14T23:39:00+00:00</AssetStart>
    <Provider xmlns="296b809b-b7bc-48ce-813f-22e66fa9c53a" xsi:nil="true"/>
    <AcquiredFrom xmlns="296b809b-b7bc-48ce-813f-22e66fa9c53a">Internal MS</AcquiredFrom>
    <FriendlyTitle xmlns="296b809b-b7bc-48ce-813f-22e66fa9c53a" xsi:nil="true"/>
    <LastHandOff xmlns="296b809b-b7bc-48ce-813f-22e66fa9c53a" xsi:nil="true"/>
    <TPClientViewer xmlns="296b809b-b7bc-48ce-813f-22e66fa9c53a" xsi:nil="true"/>
    <UACurrentWords xmlns="296b809b-b7bc-48ce-813f-22e66fa9c53a" xsi:nil="true"/>
    <ArtSampleDocs xmlns="296b809b-b7bc-48ce-813f-22e66fa9c53a" xsi:nil="true"/>
    <UALocRecommendation xmlns="296b809b-b7bc-48ce-813f-22e66fa9c53a">Localize</UALocRecommendation>
    <Manager xmlns="296b809b-b7bc-48ce-813f-22e66fa9c53a" xsi:nil="true"/>
    <ShowIn xmlns="296b809b-b7bc-48ce-813f-22e66fa9c53a">Show everywhere</ShowIn>
    <UANotes xmlns="296b809b-b7bc-48ce-813f-22e66fa9c53a" xsi:nil="true"/>
    <TemplateStatus xmlns="296b809b-b7bc-48ce-813f-22e66fa9c53a">Complete</TemplateStatus>
    <InternalTagsTaxHTField0 xmlns="296b809b-b7bc-48ce-813f-22e66fa9c53a">
      <Terms xmlns="http://schemas.microsoft.com/office/infopath/2007/PartnerControls"/>
    </InternalTagsTaxHTField0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AssetExpire xmlns="296b809b-b7bc-48ce-813f-22e66fa9c53a">2035-01-01T08:00:00+00:00</AssetExpire>
    <DSATActionTaken xmlns="296b809b-b7bc-48ce-813f-22e66fa9c53a" xsi:nil="true"/>
    <CSXSubmissionMarket xmlns="296b809b-b7bc-48ce-813f-22e66fa9c53a" xsi:nil="true"/>
    <TPExecutable xmlns="296b809b-b7bc-48ce-813f-22e66fa9c53a" xsi:nil="true"/>
    <SubmitterId xmlns="296b809b-b7bc-48ce-813f-22e66fa9c53a" xsi:nil="true"/>
    <EditorialTags xmlns="296b809b-b7bc-48ce-813f-22e66fa9c53a" xsi:nil="true"/>
    <ApprovalLog xmlns="296b809b-b7bc-48ce-813f-22e66fa9c53a" xsi:nil="true"/>
    <AssetType xmlns="296b809b-b7bc-48ce-813f-22e66fa9c53a">TP</AssetType>
    <BugNumber xmlns="296b809b-b7bc-48ce-813f-22e66fa9c53a" xsi:nil="true"/>
    <CSXSubmissionDate xmlns="296b809b-b7bc-48ce-813f-22e66fa9c53a" xsi:nil="true"/>
    <CSXUpdate xmlns="296b809b-b7bc-48ce-813f-22e66fa9c53a">false</CSXUpdate>
    <Milestone xmlns="296b809b-b7bc-48ce-813f-22e66fa9c53a" xsi:nil="true"/>
    <RecommendationsModifier xmlns="296b809b-b7bc-48ce-813f-22e66fa9c53a" xsi:nil="true"/>
    <OriginAsset xmlns="296b809b-b7bc-48ce-813f-22e66fa9c53a" xsi:nil="true"/>
    <TPComponent xmlns="296b809b-b7bc-48ce-813f-22e66fa9c53a" xsi:nil="true"/>
    <AssetId xmlns="296b809b-b7bc-48ce-813f-22e66fa9c53a">TP102802355</AssetId>
    <IntlLocPriority xmlns="296b809b-b7bc-48ce-813f-22e66fa9c53a" xsi:nil="true"/>
    <PolicheckWords xmlns="296b809b-b7bc-48ce-813f-22e66fa9c53a" xsi:nil="true"/>
    <TPLaunchHelpLink xmlns="296b809b-b7bc-48ce-813f-22e66fa9c53a" xsi:nil="true"/>
    <TPApplication xmlns="296b809b-b7bc-48ce-813f-22e66fa9c53a" xsi:nil="true"/>
    <CrawlForDependencies xmlns="296b809b-b7bc-48ce-813f-22e66fa9c53a">false</CrawlForDependencies>
    <HandoffToMSDN xmlns="296b809b-b7bc-48ce-813f-22e66fa9c53a" xsi:nil="true"/>
    <PlannedPubDate xmlns="296b809b-b7bc-48ce-813f-22e66fa9c53a" xsi:nil="true"/>
    <IntlLangReviewer xmlns="296b809b-b7bc-48ce-813f-22e66fa9c53a" xsi:nil="true"/>
    <TrustLevel xmlns="296b809b-b7bc-48ce-813f-22e66fa9c53a">1 Microsoft Managed Content</TrustLevel>
    <LocLastLocAttemptVersionLookup xmlns="296b809b-b7bc-48ce-813f-22e66fa9c53a">712748</LocLastLocAttemptVersionLookup>
    <IsSearchable xmlns="296b809b-b7bc-48ce-813f-22e66fa9c53a">true</IsSearchable>
    <TemplateTemplateType xmlns="296b809b-b7bc-48ce-813f-22e66fa9c53a">Excel 2007 Default</TemplateTemplateType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Markets xmlns="296b809b-b7bc-48ce-813f-22e66fa9c53a"/>
    <UAProjectedTotalWords xmlns="296b809b-b7bc-48ce-813f-22e66fa9c53a" xsi:nil="true"/>
    <IntlLangReview xmlns="296b809b-b7bc-48ce-813f-22e66fa9c53a">false</IntlLangReview>
    <OutputCachingOn xmlns="296b809b-b7bc-48ce-813f-22e66fa9c53a">false</OutputCachingOn>
    <APAuthor xmlns="296b809b-b7bc-48ce-813f-22e66fa9c53a">
      <UserInfo>
        <DisplayName>REDMOND\v-aptall</DisplayName>
        <AccountId>2566</AccountId>
        <AccountType/>
      </UserInfo>
    </APAuthor>
    <LocManualTestRequired xmlns="296b809b-b7bc-48ce-813f-22e66fa9c53a">false</LocManualTestRequired>
    <TPCommandLine xmlns="296b809b-b7bc-48ce-813f-22e66fa9c53a" xsi:nil="true"/>
    <TPAppVersion xmlns="296b809b-b7bc-48ce-813f-22e66fa9c53a" xsi:nil="true"/>
    <EditorialStatus xmlns="296b809b-b7bc-48ce-813f-22e66fa9c53a">Complete</EditorialStatus>
    <LastModifiedDateTime xmlns="296b809b-b7bc-48ce-813f-22e66fa9c53a" xsi:nil="true"/>
    <ScenarioTagsTaxHTField0 xmlns="296b809b-b7bc-48ce-813f-22e66fa9c53a">
      <Terms xmlns="http://schemas.microsoft.com/office/infopath/2007/PartnerControls"/>
    </ScenarioTagsTaxHTField0>
    <OriginalRelease xmlns="296b809b-b7bc-48ce-813f-22e66fa9c53a">14</OriginalRelease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LocMarketGroupTiers2 xmlns="296b809b-b7bc-48ce-813f-22e66fa9c5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42AC92-854A-4C60-89B8-F90573CA7192}"/>
</file>

<file path=customXml/itemProps2.xml><?xml version="1.0" encoding="utf-8"?>
<ds:datastoreItem xmlns:ds="http://schemas.openxmlformats.org/officeDocument/2006/customXml" ds:itemID="{F68118F0-35A9-4582-87DB-DC248FAB89E4}"/>
</file>

<file path=customXml/itemProps3.xml><?xml version="1.0" encoding="utf-8"?>
<ds:datastoreItem xmlns:ds="http://schemas.openxmlformats.org/officeDocument/2006/customXml" ds:itemID="{031C7428-872F-434A-B4B2-5BCE7263B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Instrumentpanel</vt:lpstr>
      <vt:lpstr>Tillgångar</vt:lpstr>
      <vt:lpstr>Skulder</vt:lpstr>
      <vt:lpstr>beräkningar</vt:lpstr>
      <vt:lpstr>Eget_kapital</vt:lpstr>
      <vt:lpstr>beräkningar!Print_Area</vt:lpstr>
      <vt:lpstr>Instrumentpanel!Print_Area</vt:lpstr>
      <vt:lpstr>Skulder!Print_Area</vt:lpstr>
      <vt:lpstr>Tillgångar!Print_Area</vt:lpstr>
      <vt:lpstr>Totala_skulder</vt:lpstr>
      <vt:lpstr>Totala_tillgångar</vt:lpstr>
      <vt:lpstr>Instrumentpanel!Utskriftsområde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2011-09-13T18:49:56Z</dcterms:created>
  <dcterms:modified xsi:type="dcterms:W3CDTF">2012-05-30T07:44:08Z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0x010100BE4E3BC60946534DB8314F473FCD9CA804001E6F70B81F461A41B87FD4CE9EC386B3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