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8800" windowHeight="12195"/>
  </bookViews>
  <sheets>
    <sheet name="Kontrolne tačke" sheetId="1" r:id="rId1"/>
    <sheet name="Plan" sheetId="4" r:id="rId2"/>
    <sheet name="Osnovni podaci" sheetId="2" r:id="rId3"/>
    <sheet name="Podaci grafikona" sheetId="5" state="hidden" r:id="rId4"/>
  </sheets>
  <definedNames>
    <definedName name="GodinaGrafikona">YEAR('Podaci grafikona'!$B$4)</definedName>
    <definedName name="_xlnm.Print_Titles" localSheetId="0">'Kontrolne tačke'!$2:$2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D3" i="1"/>
  <c r="C13" i="5" l="1"/>
  <c r="D13" i="5"/>
  <c r="C12" i="5"/>
  <c r="D12" i="5"/>
  <c r="C11" i="5"/>
  <c r="D11" i="5"/>
  <c r="C10" i="5"/>
  <c r="D10" i="5"/>
  <c r="C9" i="5"/>
  <c r="D9" i="5"/>
  <c r="C8" i="5"/>
  <c r="D8" i="5"/>
  <c r="C7" i="5"/>
  <c r="D7" i="5"/>
  <c r="C6" i="5"/>
  <c r="D6" i="5"/>
  <c r="C4" i="5"/>
  <c r="D4" i="5"/>
  <c r="C5" i="5"/>
  <c r="D5" i="5"/>
  <c r="D4" i="1"/>
  <c r="D5" i="1" l="1"/>
  <c r="D6" i="1" l="1"/>
  <c r="D7" i="1" l="1"/>
  <c r="D8" i="1" l="1"/>
  <c r="D9" i="1" l="1"/>
  <c r="D10" i="1" l="1"/>
  <c r="D11" i="1" l="1"/>
  <c r="D12" i="1" l="1"/>
  <c r="D13" i="1" l="1"/>
  <c r="B4" i="5" l="1"/>
  <c r="D14" i="1"/>
  <c r="B5" i="5" l="1"/>
  <c r="B20" i="5"/>
  <c r="B3" i="4" s="1"/>
  <c r="C24" i="5"/>
  <c r="D15" i="1"/>
  <c r="B6" i="5" l="1"/>
  <c r="D16" i="1"/>
  <c r="B7" i="5" l="1"/>
  <c r="D17" i="1"/>
  <c r="B8" i="5" s="1"/>
  <c r="D18" i="1" l="1"/>
  <c r="B9" i="5" s="1"/>
  <c r="B21" i="5" l="1"/>
  <c r="C3" i="4" s="1"/>
  <c r="C25" i="5"/>
  <c r="D19" i="1"/>
  <c r="B10" i="5" s="1"/>
  <c r="D20" i="1" l="1"/>
  <c r="B11" i="5" s="1"/>
  <c r="D21" i="1" l="1"/>
  <c r="D22" i="1" l="1"/>
  <c r="B12" i="5"/>
  <c r="D23" i="1" l="1"/>
  <c r="D24" i="1" s="1"/>
  <c r="D25" i="1" s="1"/>
  <c r="D26" i="1" s="1"/>
  <c r="B13" i="5"/>
  <c r="C26" i="5" l="1"/>
  <c r="B22" i="5"/>
  <c r="D3" i="4" s="1"/>
</calcChain>
</file>

<file path=xl/sharedStrings.xml><?xml version="1.0" encoding="utf-8"?>
<sst xmlns="http://schemas.openxmlformats.org/spreadsheetml/2006/main" count="60" uniqueCount="55">
  <si>
    <t>Napravite plan tako što ćete na ovaj radni list uneti važne kontrolne tačke i aktivnosti.
Naslov ovog radnog lista nalazi se u ćeliji C1. 
Informacije o tome kako se koristi ovaj radni list, uključujući uputstva za čitače ekrana, nalaze se na radnom listu „Osnovni podaci“.
Nastavite da se krećete niz kolonu A da biste dobili dodatna uputstva.</t>
  </si>
  <si>
    <t>Da biste dodali još redova u tabelu „Kontrolne tačke plana“, samo umetnite novi red iznad ovog.
Ne postoje dodatna uputstva na ovom radnom listu.</t>
  </si>
  <si>
    <t>Br.</t>
  </si>
  <si>
    <t>Kontrolne tačke</t>
  </si>
  <si>
    <t>Pozicija</t>
  </si>
  <si>
    <t>Da biste dodali još kontrolnih tačaka, umetnite nove redove iznad ove linije.</t>
  </si>
  <si>
    <t>Datum</t>
  </si>
  <si>
    <t>Kontrolna tačka</t>
  </si>
  <si>
    <t>Početak</t>
  </si>
  <si>
    <t>Analiza problema
aktivnost 1</t>
  </si>
  <si>
    <t>Razvoj poslovnog predmeta
aktivnost 1
aktivnost 2</t>
  </si>
  <si>
    <t>Redigovanje prezentacije</t>
  </si>
  <si>
    <t>Početak rada direktora
aktivnost 1
aktivnost 2</t>
  </si>
  <si>
    <t>Usklađivanje direktora
aktivnost 1
aktivnost 2
aktivnost 3</t>
  </si>
  <si>
    <t>Kupovina udela zainteresovanih</t>
  </si>
  <si>
    <t>Izbor resursa</t>
  </si>
  <si>
    <t xml:space="preserve">Sastavljanje tima
aktivnost 1 </t>
  </si>
  <si>
    <t>Početak rada tima
aktivnost 1 
aktivnost 2
aktivnost 3
aktivnost 4</t>
  </si>
  <si>
    <t>Početak prikupljanja podataka</t>
  </si>
  <si>
    <t>Analiza podataka</t>
  </si>
  <si>
    <t>Dizajn</t>
  </si>
  <si>
    <t>Dokaz koncepta</t>
  </si>
  <si>
    <t>Testiranje i analiza</t>
  </si>
  <si>
    <t>Ponovno dizajniranje</t>
  </si>
  <si>
    <t>Ponovni razvoj</t>
  </si>
  <si>
    <t>Završno testiranje</t>
  </si>
  <si>
    <t>Beta testiranje</t>
  </si>
  <si>
    <t>Pregled</t>
  </si>
  <si>
    <t>Izdavanje za marketing</t>
  </si>
  <si>
    <t>Grafikon koji prikazuje kontrolne tačke sa radnog lista „Kontrolne tačke“ nalazi se na ovom radnom listu. 
Godine su navedene u ćelijama B2, C2 i D2 i na njih je primenjen stil „Zaglavlje 3“.
Istovremeno se prave grafikoni za 10 kontrolnih tačaka. 
Koristite traku za pomeranje u ćelijama od B4 do D4 da biste se kretali po planu.
Godine vremenske ose nalaze se u ćelijama od B3 do D3.
Ne postoje dodatna uputstva na ovom radnom listu.</t>
  </si>
  <si>
    <t>Osnovni podaci o ovoj radnoj svesci</t>
  </si>
  <si>
    <t>Vodič za čitače ekrana</t>
  </si>
  <si>
    <t xml:space="preserve">U ovoj radnoj svesci postoje 4 radna lista. 
Kontrolne tačke
Plan
Osnovni podaci
Podaci grafikona (skriveni)
Uputstva za svaki radni list nalaze se u koloni A, počevši od ćelije A1 svakog radnog lista. Napisana su pomoću skrivenog teksta. Svaki korak vas vodi kroz informacije u tom redu. Svaki sledeći korak nastavlja se u ćelijama A2, A3 i tako dalje, osim ako je izričito drugačije navedeno. Na primer, u tekstu uputstva može da piše „idite na ćeliju A6“ da biste videli sledeći korak. 
Skriveni tekst se neće odštampati.
Da biste uklonili ova uputstva sa bilo kog radnog lista, samo izbrišite kolonu A.
</t>
  </si>
  <si>
    <t xml:space="preserve">Ovaj plan koristi pozicije za pravljenje grafikona kontrolnih tačaka i aktivnosti. Pozicije možete koristiti da biste dodali stepen važnosti kontrolnoj tački ili aktivnosti. Jednostavno prilagodite vrednosti u skladu sa željenim stepenom važnosti. Na primer, kontrolna tačka/aktivnost 3 može da ima veći stepen važnosti od kontrolne tačke/aktivnosti 2. Da biste to prikazali na grafikonu, jednostavno podesite da vrednost pozicije bude veća za kontrolnu tačku/aktivnost 3 nego za kontrolnu tačku/aktivnost 2.  
</t>
  </si>
  <si>
    <t>Ovo je poslednje uputstvo u ovom radnom listu.</t>
  </si>
  <si>
    <t>Podaci za pravljenje dinamičkih grafikona nalaze se na ovom radnom listu. Nemojte da izbrišete ovaj radni list!
Brisanje ovog radnog lista može da ugrozi dinamičke mogućnosti radne sveske.</t>
  </si>
  <si>
    <t>Naslov za tabelu nalazi se u ćeliji B2.</t>
  </si>
  <si>
    <t>Naslovi tabele nalaze se u ćelijama od B3 do D3. 
Ova tabela se automatski ažurira na osnovu sadržaja unetog na radnom listu „Kontrolne tačke“.
Upozorenje: Izmena ili brisanje sadržaja u ovoj tabeli može da ugrozi mogućnost dinamičkog ažuriranja grafikona „Plan“ na radnom listu „Plan“.
Idite na ćeliju A15 da biste dobili sledeće uputstvo.</t>
  </si>
  <si>
    <t>Mogućnost pomeranja u planu funkcioniše uz pomoć inkrementalne vrednosti. Naslov za ovu mogućnost nalazi se u ćeliji B15.
Tabela sa zaglavljem i jednom vrednošću nalazi se u ćelijama B16 i B17.
Idite na ćeliju A19 da biste dobili sledeće uputstvo.</t>
  </si>
  <si>
    <t>Prstenasti označivači na grafikonu „Plan“ sadrže datume iz sadržaja dinamičkog grafikona na ovom radnom listu. Datumi su „Prvi datum“ u ćeliji C24, „Središnji datum“ u ćeliji C25 i „Poslednji datum“ u ćeliji C26.
Ne postoje dodatna uputstva na ovom radnom listu.</t>
  </si>
  <si>
    <t>Nemojte da izbrišete ovaj radni list!</t>
  </si>
  <si>
    <t>Sadržaj dinamičkog grafikona</t>
  </si>
  <si>
    <t>Mogućnost pomeranja</t>
  </si>
  <si>
    <t>Povećanje reda</t>
  </si>
  <si>
    <t>Godina</t>
  </si>
  <si>
    <t>Prvi datum</t>
  </si>
  <si>
    <t>Središnji datum</t>
  </si>
  <si>
    <t>Poslednji datum</t>
  </si>
  <si>
    <t>Događaji</t>
  </si>
  <si>
    <t>&lt;-- godina početne pozicije plana</t>
  </si>
  <si>
    <t>&lt;-- godina srednjeg perioda plana; imajte u vidu da ovo može da bude prazno ako je godina ista kao za početnu poziciju plana</t>
  </si>
  <si>
    <t>&lt;-- godina poslednjeg perioda plana; imajte u vidu da ovo može da bude prazno ako je godina ista kao za početnu poziciju plana</t>
  </si>
  <si>
    <t>Grafikon „Plan“ prikazuje godine za vremensku osu. Kako bi se to uradilo, godine moraju da se uzmu sa liste „Kontrolna tačka“. 
Naslov ovog odeljka je „Godina“ u ćeliji B19. 
Vrednosti godina automatski se generišu u ćelijama od C20 do C22.
Upozorenje: Brisanje ili izmena ovih godina može da promeni tačnost pravljenja grafikona za grafikon „Plan“.
Idite na ćeliju A24 da biste dobili sledeće uputstvo.</t>
  </si>
  <si>
    <t>Pozicija za pravljenje grafikona datum i kontrolna tačka unesite u ćeliju C1. Unesite pozitivan broj između 1 i 3 da biste napravili grafikon kontrolna tačka iznad vremenske ose. Unesite negativan broj između -1 i -3 da biste napravili grafikon kontrolna tačka ispod vremenske ose.
Datum i kontrolna tačka ili aktivnost unesite u kolone D i E u okviru tabele.
Ponavljajte ovaj obrazac za svaki novi red u tabeli sa desne strane.
Uzorak podataka dat je u redovima od 3 od 26. Izmenite ili izbrišite uzorak sadržaja da biste napravili sopstveni plan.
Idite na ćeliju A27 da biste dobili sledeće uputstvo.</t>
  </si>
  <si>
    <t>Naslovi tabela nalaze se u ćelijama od C2 do E2. Koristite opcije stavke „Sortiraj i filtriraj“ da biste sortirali ili pronašli određene unose.
Unesite kontrolne tačke sa datumima i postavite poziciju za pravljenje grafikona kontrolne tačke u tabelu počevši od ćelije C3.
Kolona B je sakrivena. Grafikon generisan od ovih podataka koristi traku za pomeranje za prikaz delova vremenske ose. Kolona B doprinosi određivanju za koje se kontrolne tačke pravi grafikon kada je traka za pomeranje povećana. 
Upozorenje: Brisanje ili izmena sadržaja kolone B može da poremeti integritet pravljenja grafikona koji je ugrađen u ovu radnu svesku.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</si>
</sst>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164" formatCode="[$-409]d\ mmm;@"/>
    <numFmt numFmtId="165" formatCode="[$-241A]d\ mmm;@"/>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5">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0" fillId="0" borderId="0" xfId="0" applyFont="1" applyFill="1" applyBorder="1" applyAlignment="1">
      <alignment wrapText="1"/>
    </xf>
    <xf numFmtId="0" fontId="0" fillId="0" borderId="0" xfId="0" applyNumberFormat="1"/>
    <xf numFmtId="164" fontId="0" fillId="0" borderId="0" xfId="0" applyNumberFormat="1"/>
    <xf numFmtId="0" fontId="5" fillId="0" borderId="0" xfId="2" applyNumberFormat="1"/>
    <xf numFmtId="14" fontId="0" fillId="0" borderId="0" xfId="0" applyNumberFormat="1" applyAlignment="1">
      <alignment horizontal="center"/>
    </xf>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14" fontId="0" fillId="0" borderId="0" xfId="5" applyFont="1" applyFill="1" applyBorder="1">
      <alignment horizontal="center" vertical="center" wrapText="1"/>
    </xf>
    <xf numFmtId="14" fontId="0" fillId="0" borderId="0" xfId="5" applyFont="1" applyFill="1">
      <alignment horizontal="center" vertical="center" wrapText="1"/>
    </xf>
    <xf numFmtId="0" fontId="2" fillId="0" borderId="0" xfId="6"/>
    <xf numFmtId="0" fontId="0" fillId="4" borderId="0" xfId="0" applyFill="1"/>
    <xf numFmtId="0" fontId="6" fillId="2" borderId="0" xfId="7">
      <alignment wrapText="1"/>
    </xf>
    <xf numFmtId="0" fontId="6" fillId="5" borderId="0" xfId="7" applyFill="1">
      <alignment wrapText="1"/>
    </xf>
    <xf numFmtId="0" fontId="0" fillId="0" borderId="0" xfId="0" applyNumberFormat="1" applyAlignment="1">
      <alignment wrapText="1"/>
    </xf>
    <xf numFmtId="165" fontId="0" fillId="0" borderId="0" xfId="0" applyNumberFormat="1"/>
    <xf numFmtId="0" fontId="2" fillId="0" borderId="0" xfId="6" applyAlignment="1">
      <alignment wrapTex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ustomBuiltin="1"/>
    <cellStyle name="Comma [0]" xfId="8" builtinId="6" customBuiltin="1"/>
    <cellStyle name="Currency" xfId="9" builtinId="4" customBuiltin="1"/>
    <cellStyle name="Currency [0]" xfId="10" builtinId="7" customBuiltin="1"/>
    <cellStyle name="Datum" xfId="5"/>
    <cellStyle name="Explanatory Text" xfId="24" builtinId="53" customBuiltin="1"/>
    <cellStyle name="Good" xfId="14" builtinId="26" customBuiltin="1"/>
    <cellStyle name="Heading 1" xfId="1" builtinId="16" customBuiltin="1"/>
    <cellStyle name="Heading 2" xfId="2" builtinId="17" customBuiltin="1"/>
    <cellStyle name="Heading 3" xfId="4"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1" builtinId="5" customBuiltin="1"/>
    <cellStyle name="Title" xfId="12" builtinId="15" customBuiltin="1"/>
    <cellStyle name="Total" xfId="25" builtinId="25" customBuiltin="1"/>
    <cellStyle name="Warning Text" xfId="22" builtinId="11" customBuiltin="1"/>
    <cellStyle name="zSkriveniTekst" xfId="6"/>
    <cellStyle name="zSkriveniTekstGrafikona" xfId="7"/>
  </cellStyles>
  <dxfs count="12">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0" formatCode="General"/>
      <alignment horizontal="general" vertical="bottom" textRotation="0" wrapText="1" indent="0" justifyLastLine="0" shrinkToFit="0" readingOrder="0"/>
    </dxf>
    <dxf>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Stil tabele plana proizvoda" defaultPivotStyle="PivotStyleLight16">
    <tableStyle name="Stil tabele plana proizvoda" pivot="0" count="3">
      <tableStyleElement type="wholeTable" dxfId="11"/>
      <tableStyleElement type="headerRow" dxfId="10"/>
      <tableStyleElement type="first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'Podaci grafikona'!$D$3</c:f>
              <c:strCache>
                <c:ptCount val="1"/>
                <c:pt idx="0">
                  <c:v>Pozicija</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83D6A468-D0EF-4DE0-A16F-2FFF3C0BED3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4320D2F4-7172-49C6-9EE1-BC6F7BDFAD9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tx>
                <c:rich>
                  <a:bodyPr/>
                  <a:lstStyle/>
                  <a:p>
                    <a:fld id="{7059C98A-D525-44CC-8F73-5D789896656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38F-4955-B7A2-9C15639C0302}"/>
                </c:ext>
              </c:extLst>
            </c:dLbl>
            <c:dLbl>
              <c:idx val="3"/>
              <c:tx>
                <c:rich>
                  <a:bodyPr/>
                  <a:lstStyle/>
                  <a:p>
                    <a:fld id="{B75DA88A-6A1B-48CB-9957-0E666BCB297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27DEB8F4-B5BB-42E6-A07A-37210CF1635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173AF455-40CB-4116-859B-33101B213AB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layout>
                <c:manualLayout>
                  <c:x val="-3.6297644111412238E-2"/>
                  <c:y val="-3.165728236484406E-2"/>
                </c:manualLayout>
              </c:layout>
              <c:tx>
                <c:rich>
                  <a:bodyPr/>
                  <a:lstStyle/>
                  <a:p>
                    <a:fld id="{B34DA31D-51D0-4B8E-97CF-95D4C6D26D3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manualLayout>
                      <c:w val="0.19733161822995349"/>
                      <c:h val="3.4676168272262053E-2"/>
                    </c:manualLayout>
                  </c15:layout>
                  <c15:dlblFieldTable/>
                  <c15:showDataLabelsRange val="1"/>
                </c:ext>
                <c:ext xmlns:c16="http://schemas.microsoft.com/office/drawing/2014/chart" uri="{C3380CC4-5D6E-409C-BE32-E72D297353CC}">
                  <c16:uniqueId val="{00000006-738F-4955-B7A2-9C15639C0302}"/>
                </c:ext>
              </c:extLst>
            </c:dLbl>
            <c:dLbl>
              <c:idx val="7"/>
              <c:tx>
                <c:rich>
                  <a:bodyPr/>
                  <a:lstStyle/>
                  <a:p>
                    <a:fld id="{105366D6-503C-4E15-A8A6-F14A2DA7490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44D5051B-7FD9-4CAE-8218-BDF280F993E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layout>
                <c:manualLayout>
                  <c:x val="0"/>
                  <c:y val="-2.23463687150838E-2"/>
                </c:manualLayout>
              </c:layout>
              <c:tx>
                <c:rich>
                  <a:bodyPr/>
                  <a:lstStyle/>
                  <a:p>
                    <a:fld id="{A197C833-32CC-4A67-9282-C2FD86EFCD7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'Podaci grafikona'!$B$4:$C$13</c:f>
              <c:multiLvlStrCache>
                <c:ptCount val="10"/>
                <c:lvl>
                  <c:pt idx="0">
                    <c:v>Početak</c:v>
                  </c:pt>
                  <c:pt idx="1">
                    <c:v>Analiza problema
aktivnost 1</c:v>
                  </c:pt>
                  <c:pt idx="2">
                    <c:v>Razvoj poslovnog predmeta
aktivnost 1
aktivnost 2</c:v>
                  </c:pt>
                  <c:pt idx="3">
                    <c:v>Redigovanje prezentacije</c:v>
                  </c:pt>
                  <c:pt idx="4">
                    <c:v>Početak rada direktora
aktivnost 1
aktivnost 2</c:v>
                  </c:pt>
                  <c:pt idx="5">
                    <c:v>Usklađivanje direktora
aktivnost 1
aktivnost 2
aktivnost 3</c:v>
                  </c:pt>
                  <c:pt idx="6">
                    <c:v>Kupovina udela zainteresovanih</c:v>
                  </c:pt>
                  <c:pt idx="7">
                    <c:v>Izbor resursa</c:v>
                  </c:pt>
                  <c:pt idx="8">
                    <c:v>Sastavljanje tima
aktivnost 1 </c:v>
                  </c:pt>
                  <c:pt idx="9">
                    <c:v>Početak rada tima
aktivnost 1 
aktivnost 2
aktivnost 3
aktivnost 4</c:v>
                  </c:pt>
                </c:lvl>
                <c:lvl>
                  <c:pt idx="0">
                    <c:v>6/29/2018</c:v>
                  </c:pt>
                  <c:pt idx="1">
                    <c:v>7/9/2018</c:v>
                  </c:pt>
                  <c:pt idx="2">
                    <c:v>7/29/2018</c:v>
                  </c:pt>
                  <c:pt idx="3">
                    <c:v>8/28/2018</c:v>
                  </c:pt>
                  <c:pt idx="4">
                    <c:v>10/7/2018</c:v>
                  </c:pt>
                  <c:pt idx="5">
                    <c:v>11/26/2018</c:v>
                  </c:pt>
                  <c:pt idx="6">
                    <c:v>1/25/2019</c:v>
                  </c:pt>
                  <c:pt idx="7">
                    <c:v>4/5/2019</c:v>
                  </c:pt>
                  <c:pt idx="8">
                    <c:v>6/24/2019</c:v>
                  </c:pt>
                  <c:pt idx="9">
                    <c:v>9/22/2019</c:v>
                  </c:pt>
                </c:lvl>
              </c:multiLvlStrCache>
            </c:multiLvlStrRef>
          </c:xVal>
          <c:yVal>
            <c:numRef>
              <c:f>'Podaci grafikona'!$D$4:$D$13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'Podaci grafikona'!$C$4:$C$13</c15:f>
                <c15:dlblRangeCache>
                  <c:ptCount val="10"/>
                  <c:pt idx="0">
                    <c:v>Početak</c:v>
                  </c:pt>
                  <c:pt idx="1">
                    <c:v>Analiza problema
aktivnost 1</c:v>
                  </c:pt>
                  <c:pt idx="2">
                    <c:v>Razvoj poslovnog predmeta
aktivnost 1
aktivnost 2</c:v>
                  </c:pt>
                  <c:pt idx="3">
                    <c:v>Redigovanje prezentacije</c:v>
                  </c:pt>
                  <c:pt idx="4">
                    <c:v>Početak rada direktora
aktivnost 1
aktivnost 2</c:v>
                  </c:pt>
                  <c:pt idx="5">
                    <c:v>Usklađivanje direktora
aktivnost 1
aktivnost 2
aktivnost 3</c:v>
                  </c:pt>
                  <c:pt idx="6">
                    <c:v>Kupovina udela zainteresovanih</c:v>
                  </c:pt>
                  <c:pt idx="7">
                    <c:v>Izbor resursa</c:v>
                  </c:pt>
                  <c:pt idx="8">
                    <c:v>Sastavljanje tima
aktivnost 1 </c:v>
                  </c:pt>
                  <c:pt idx="9">
                    <c:v>Početak rada tima
aktivnost 1 
aktivnost 2
aktivnost 3
aktivnost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Podaci grafikona'!$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3505199</xdr:colOff>
      <xdr:row>4</xdr:row>
      <xdr:rowOff>28576</xdr:rowOff>
    </xdr:to>
    <xdr:graphicFrame macro="">
      <xdr:nvGraphicFramePr>
        <xdr:cNvPr id="2" name="Grafikon 1" descr="XY grafikon za prikaz kontrolnih tačaka iznad ili ispod i duž vremenske os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3</xdr:col>
          <xdr:colOff>4705350</xdr:colOff>
          <xdr:row>4</xdr:row>
          <xdr:rowOff>28575</xdr:rowOff>
        </xdr:to>
        <xdr:sp macro="" textlink="">
          <xdr:nvSpPr>
            <xdr:cNvPr id="4098" name="Traka za pomeranje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4605526</xdr:colOff>
      <xdr:row>1</xdr:row>
      <xdr:rowOff>1880920</xdr:rowOff>
    </xdr:to>
    <xdr:grpSp>
      <xdr:nvGrpSpPr>
        <xdr:cNvPr id="44" name="Grupa 43" descr="Označivač datuma kontrolne tačke duž vremenske ose plana">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Grupa 34" descr="Označivač datuma kontrolne tačke duž vremenske ose plana">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Podaci grafikona'!C26">
          <xdr:nvSpPr>
            <xdr:cNvPr id="12" name="Krug: Praznina 11" descr="Datum kontrolne tačke unutar prstena.">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8CA3EFD4-94A8-44C1-87BF-D45AB041EFC2}" type="TxLink">
                <a:rPr lang="en-US" sz="1400" b="0" i="0" u="none" strike="noStrike">
                  <a:solidFill>
                    <a:srgbClr val="000000"/>
                  </a:solidFill>
                  <a:latin typeface="Corbel" panose="020B0503020204020204" pitchFamily="34" charset="0"/>
                </a:rPr>
                <a:pPr algn="ctr" rtl="0"/>
                <a:t>22 sept.</a:t>
              </a:fld>
              <a:endParaRPr lang="en-US" sz="1400">
                <a:solidFill>
                  <a:schemeClr val="tx1"/>
                </a:solidFill>
                <a:latin typeface="Corbel" panose="020B0503020204020204" pitchFamily="34" charset="0"/>
              </a:endParaRPr>
            </a:p>
          </xdr:txBody>
        </xdr:sp>
        <xdr:grpSp>
          <xdr:nvGrpSpPr>
            <xdr:cNvPr id="20" name="Grupa 19" descr="Označivač datuma kontrolne tačke duž vremenske ose plana">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Dijagram toka: Konektor 18" descr="Ukrasni krug">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Dijagram toka: Konektor 22" descr="Ukrasni krug">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Dijagram toka: Konektor 23" descr="Ukrasni krug">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Dijagram toka: Konektor 25" descr="Ukrasni krug">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Dijagram toka: Konektor 26" descr="Ukrasni krug">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Grupa 42" descr="Označivač datuma kontrolne tačke duž vremenske ose plana">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Podaci grafikona'!C24">
          <xdr:nvSpPr>
            <xdr:cNvPr id="17" name="Krug: Praznina 16" descr="Datum kontrolne tačke unutar prstena.">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AF8CB6E9-F80B-4466-A894-3A1FFBA85AF3}" type="TxLink">
                <a:rPr lang="en-US" sz="1400" b="0" i="0" u="none" strike="noStrike">
                  <a:solidFill>
                    <a:srgbClr val="000000"/>
                  </a:solidFill>
                  <a:latin typeface="Corbel" panose="020B0503020204020204" pitchFamily="34" charset="0"/>
                </a:rPr>
                <a:pPr algn="ctr" rtl="0"/>
                <a:t>29 jun</a:t>
              </a:fld>
              <a:endParaRPr lang="en-US" sz="1400">
                <a:solidFill>
                  <a:schemeClr val="tx1"/>
                </a:solidFill>
                <a:latin typeface="Corbel" panose="020B0503020204020204" pitchFamily="34" charset="0"/>
              </a:endParaRPr>
            </a:p>
          </xdr:txBody>
        </xdr:sp>
        <xdr:grpSp>
          <xdr:nvGrpSpPr>
            <xdr:cNvPr id="29" name="Grupa 28" descr="Označivač datuma kontrolne tačke duž vremenske ose plana">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Dijagram toka: Konektor 29" descr="Ukrasni krug">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Dijagram toka: Konektor 30" descr="Ukrasni krug">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Dijagram toka: Konektor 31" descr="Ukrasni krug">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Dijagram toka: Konektor 32" descr="Ukrasni krug">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Dijagram toka: Konektor 33" descr="Ukrasni krug">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Grupa 41" descr="Označivač datuma kontrolne tačke duž vremenske ose plana">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Podaci grafikona'!C25">
          <xdr:nvSpPr>
            <xdr:cNvPr id="7" name="Krug: Praznina 6" descr="Označivač datuma kontrolne tačke duž vremenske ose plana">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CA492E09-128F-402B-B77A-915BB0603B93}" type="TxLink">
                <a:rPr lang="en-US" sz="1400" b="0" i="0" u="none" strike="noStrike">
                  <a:solidFill>
                    <a:srgbClr val="000000"/>
                  </a:solidFill>
                  <a:latin typeface="Corbel" panose="020B0503020204020204" pitchFamily="34" charset="0"/>
                </a:rPr>
                <a:pPr algn="ctr" rtl="0"/>
                <a:t>26 nov.</a:t>
              </a:fld>
              <a:endParaRPr lang="en-US" sz="1400">
                <a:solidFill>
                  <a:schemeClr val="tx1"/>
                </a:solidFill>
                <a:latin typeface="Corbel" panose="020B0503020204020204" pitchFamily="34" charset="0"/>
              </a:endParaRPr>
            </a:p>
          </xdr:txBody>
        </xdr:sp>
        <xdr:grpSp>
          <xdr:nvGrpSpPr>
            <xdr:cNvPr id="36" name="Grupa 35" descr="Označivač datuma kontrolne tačke duž vremenske ose plana">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Dijagram toka: Konektor 36" descr="Ukrasni krug">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Dijagram toka: Konektor 37" descr="Ukrasni krug">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Dijagram toka: Konektor 38" descr="Ukrasni krug">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Dijagram toka: Konektor 39" descr="Ukrasni krug">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Dijagram toka: Konektor 40" descr="Ukrasni krug">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id="2" name="KontrolneTačkePlana" displayName="KontrolneTačkePlana" ref="B2:E26">
  <autoFilter ref="B2:E26"/>
  <tableColumns count="4">
    <tableColumn id="4" name="Br." totalsRowLabel="Zbir" dataDxfId="8" totalsRowDxfId="7">
      <calculatedColumnFormula>ROW($A1)</calculatedColumnFormula>
    </tableColumn>
    <tableColumn id="5" name="Pozicija"/>
    <tableColumn id="1" name="Datum" dataDxfId="6" totalsRowDxfId="5"/>
    <tableColumn id="2" name="Kontrolna tačka" totalsRowFunction="count"/>
  </tableColumns>
  <tableStyleInfo name="Stil tabele plana proizvoda" showFirstColumn="1" showLastColumn="0" showRowStripes="1" showColumnStripes="0"/>
  <extLst>
    <ext xmlns:x14="http://schemas.microsoft.com/office/spreadsheetml/2009/9/main" uri="{504A1905-F514-4f6f-8877-14C23A59335A}">
      <x14:table altTextSummary="Poziciju za pravljenje grafikona kontrolne tačke unesite u ovu tabelu. Koristite cele pozitivne ili negativne brojeve između 1 i 3 kako biste naznačili da li kontrolna tačka treba da bude iznad ili ispod vremenske ose. Unesite datum i odgovarajuću kontrolnu tačku za svaku poziciju."/>
    </ext>
  </extLst>
</table>
</file>

<file path=xl/tables/table2.xml><?xml version="1.0" encoding="utf-8"?>
<table xmlns="http://schemas.openxmlformats.org/spreadsheetml/2006/main" id="3" name="PodaciDinamičkogGrafikona" displayName="PodaciDinamičkogGrafikona" ref="B3:D13" totalsRowShown="0">
  <autoFilter ref="B3:D13">
    <filterColumn colId="0" hiddenButton="1"/>
    <filterColumn colId="1" hiddenButton="1"/>
    <filterColumn colId="2" hiddenButton="1"/>
  </autoFilter>
  <tableColumns count="3">
    <tableColumn id="1" name="Datum" dataDxfId="4">
      <calculatedColumnFormula>IFERROR(IF(LEN('Kontrolne tačke'!D3)=0,"",INDEX(KontrolneTačkePlana[],'Kontrolne tačke'!$B3+$B$17,3)),"")</calculatedColumnFormula>
    </tableColumn>
    <tableColumn id="2" name="Događaji" dataDxfId="3">
      <calculatedColumnFormula>IFERROR(IF(LEN('Kontrolne tačke'!E3)=0,"",INDEX(KontrolneTačkePlana[],'Kontrolne tačke'!$B3+$B$17,4)),"")</calculatedColumnFormula>
    </tableColumn>
    <tableColumn id="3" name="Pozicija" dataDxfId="2">
      <calculatedColumnFormula>IFERROR(INDEX(KontrolneTačkePlana[],'Kontrolne tačke'!$B3+$B$17,2),"")</calculatedColumnFormula>
    </tableColumn>
  </tableColumns>
  <tableStyleInfo name="Stil tabele plana proizvoda" showFirstColumn="1" showLastColumn="0" showRowStripes="1" showColumnStripes="0"/>
  <extLst>
    <ext xmlns:x14="http://schemas.microsoft.com/office/spreadsheetml/2009/9/main" uri="{504A1905-F514-4f6f-8877-14C23A59335A}">
      <x14:table altTextSummary="Ova tabela sadržaja „Dinamički grafikon“ automatski se generiše od podataka unetih na radnom listu „Kontrolne tačke“. Da biste zadržali dinamičke mogućnosti grafikona „Plan“ na radnom listu „Plan“, nemojte ništa da menjate ili brišete u ovoj tabeli."/>
    </ext>
  </extLst>
</table>
</file>

<file path=xl/tables/table3.xml><?xml version="1.0" encoding="utf-8"?>
<table xmlns="http://schemas.openxmlformats.org/spreadsheetml/2006/main" id="4" name="PovećanjePomeranja" displayName="PovećanjePomeranja" ref="B16:B17" totalsRowShown="0" dataDxfId="1">
  <autoFilter ref="B16:B17"/>
  <tableColumns count="1">
    <tableColumn id="1" name="Povećanje reda" dataDxfId="0"/>
  </tableColumns>
  <tableStyleInfo name="Stil tabele plana proizvoda" showFirstColumn="0" showLastColumn="0" showRowStripes="1" showColumnStripes="0"/>
  <extLst>
    <ext xmlns:x14="http://schemas.microsoft.com/office/spreadsheetml/2009/9/main" uri="{504A1905-F514-4f6f-8877-14C23A59335A}">
      <x14:table altTextSummary="Mogućnost pomeranja na vremenskoj osi „Plan“ funkcioniše uz pomoć inkrementalne vrednosti u ovoj tabeli. Ako ažurirate ovu vrednost, pomeraćete se većim pomacima na vremenskoj osi. Podrazumevana vrednost je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7"/>
  <sheetViews>
    <sheetView showGridLines="0" tabSelected="1" workbookViewId="0"/>
  </sheetViews>
  <sheetFormatPr defaultRowHeight="15.75" x14ac:dyDescent="0.3"/>
  <cols>
    <col min="1" max="1" width="2.33203125" style="18" customWidth="1"/>
    <col min="2" max="2" width="4.77734375" hidden="1" customWidth="1"/>
    <col min="3" max="3" width="8.88671875" customWidth="1"/>
    <col min="4" max="4" width="15.5546875" customWidth="1"/>
    <col min="5" max="5" width="30.77734375" customWidth="1"/>
    <col min="7" max="11" width="8"/>
  </cols>
  <sheetData>
    <row r="1" spans="1:5" ht="24" x14ac:dyDescent="0.3">
      <c r="A1" s="18" t="s">
        <v>0</v>
      </c>
      <c r="C1" s="11" t="s">
        <v>3</v>
      </c>
      <c r="D1" s="3"/>
      <c r="E1" s="3"/>
    </row>
    <row r="2" spans="1:5" ht="15.75" customHeight="1" x14ac:dyDescent="0.3">
      <c r="A2" s="24" t="s">
        <v>54</v>
      </c>
      <c r="B2" s="5" t="s">
        <v>2</v>
      </c>
      <c r="C2" s="5" t="s">
        <v>4</v>
      </c>
      <c r="D2" s="5" t="s">
        <v>6</v>
      </c>
      <c r="E2" s="5" t="s">
        <v>7</v>
      </c>
    </row>
    <row r="3" spans="1:5" ht="15.75" customHeight="1" x14ac:dyDescent="0.3">
      <c r="A3" s="24" t="s">
        <v>53</v>
      </c>
      <c r="B3" s="14">
        <f>ROW($A1)</f>
        <v>1</v>
      </c>
      <c r="C3" s="14">
        <v>1</v>
      </c>
      <c r="D3" s="16">
        <f ca="1">TODAY()</f>
        <v>43280</v>
      </c>
      <c r="E3" t="s">
        <v>8</v>
      </c>
    </row>
    <row r="4" spans="1:5" ht="31.5" x14ac:dyDescent="0.3">
      <c r="B4" s="14">
        <f t="shared" ref="B4:B26" si="0">ROW($A2)</f>
        <v>2</v>
      </c>
      <c r="C4" s="14">
        <v>-2</v>
      </c>
      <c r="D4" s="16">
        <f ca="1">D3+10</f>
        <v>43290</v>
      </c>
      <c r="E4" s="3" t="s">
        <v>9</v>
      </c>
    </row>
    <row r="5" spans="1:5" ht="47.25" x14ac:dyDescent="0.3">
      <c r="B5" s="14">
        <f t="shared" si="0"/>
        <v>3</v>
      </c>
      <c r="C5" s="14">
        <v>1</v>
      </c>
      <c r="D5" s="16">
        <f ca="1">D4+20</f>
        <v>43310</v>
      </c>
      <c r="E5" s="3" t="s">
        <v>10</v>
      </c>
    </row>
    <row r="6" spans="1:5" x14ac:dyDescent="0.3">
      <c r="B6" s="14">
        <f t="shared" si="0"/>
        <v>4</v>
      </c>
      <c r="C6" s="14">
        <v>-1</v>
      </c>
      <c r="D6" s="16">
        <f ca="1">D5+30</f>
        <v>43340</v>
      </c>
      <c r="E6" t="s">
        <v>11</v>
      </c>
    </row>
    <row r="7" spans="1:5" ht="47.25" x14ac:dyDescent="0.3">
      <c r="B7" s="14">
        <f t="shared" si="0"/>
        <v>5</v>
      </c>
      <c r="C7" s="14">
        <v>-0.5</v>
      </c>
      <c r="D7" s="16">
        <f ca="1">D6+40</f>
        <v>43380</v>
      </c>
      <c r="E7" s="3" t="s">
        <v>12</v>
      </c>
    </row>
    <row r="8" spans="1:5" ht="63" x14ac:dyDescent="0.3">
      <c r="B8" s="14">
        <f t="shared" si="0"/>
        <v>6</v>
      </c>
      <c r="C8" s="14">
        <v>2</v>
      </c>
      <c r="D8" s="16">
        <f ca="1">D7+50</f>
        <v>43430</v>
      </c>
      <c r="E8" s="3" t="s">
        <v>13</v>
      </c>
    </row>
    <row r="9" spans="1:5" x14ac:dyDescent="0.3">
      <c r="B9" s="14">
        <f t="shared" si="0"/>
        <v>7</v>
      </c>
      <c r="C9" s="14">
        <v>0.5</v>
      </c>
      <c r="D9" s="16">
        <f ca="1">D8+60</f>
        <v>43490</v>
      </c>
      <c r="E9" t="s">
        <v>14</v>
      </c>
    </row>
    <row r="10" spans="1:5" x14ac:dyDescent="0.3">
      <c r="B10" s="14">
        <f t="shared" si="0"/>
        <v>8</v>
      </c>
      <c r="C10" s="14">
        <v>-1</v>
      </c>
      <c r="D10" s="16">
        <f ca="1">D9+70</f>
        <v>43560</v>
      </c>
      <c r="E10" t="s">
        <v>15</v>
      </c>
    </row>
    <row r="11" spans="1:5" ht="31.5" x14ac:dyDescent="0.3">
      <c r="B11" s="14">
        <f t="shared" si="0"/>
        <v>9</v>
      </c>
      <c r="C11" s="14">
        <v>0.5</v>
      </c>
      <c r="D11" s="16">
        <f ca="1">D10+80</f>
        <v>43640</v>
      </c>
      <c r="E11" s="3" t="s">
        <v>16</v>
      </c>
    </row>
    <row r="12" spans="1:5" ht="78.75" x14ac:dyDescent="0.3">
      <c r="B12" s="14">
        <f t="shared" si="0"/>
        <v>10</v>
      </c>
      <c r="C12" s="15">
        <v>-2</v>
      </c>
      <c r="D12" s="17">
        <f ca="1">D11+90</f>
        <v>43730</v>
      </c>
      <c r="E12" s="3" t="s">
        <v>17</v>
      </c>
    </row>
    <row r="13" spans="1:5" x14ac:dyDescent="0.3">
      <c r="B13" s="14">
        <f t="shared" si="0"/>
        <v>11</v>
      </c>
      <c r="C13" s="14">
        <v>3</v>
      </c>
      <c r="D13" s="17">
        <f ca="1">D12+100</f>
        <v>43830</v>
      </c>
      <c r="E13" t="s">
        <v>18</v>
      </c>
    </row>
    <row r="14" spans="1:5" x14ac:dyDescent="0.3">
      <c r="B14" s="14">
        <f t="shared" si="0"/>
        <v>12</v>
      </c>
      <c r="C14" s="14">
        <v>-1</v>
      </c>
      <c r="D14" s="17">
        <f ca="1">D13+90</f>
        <v>43920</v>
      </c>
      <c r="E14" t="s">
        <v>19</v>
      </c>
    </row>
    <row r="15" spans="1:5" x14ac:dyDescent="0.3">
      <c r="B15" s="14">
        <f t="shared" si="0"/>
        <v>13</v>
      </c>
      <c r="C15" s="14">
        <v>1</v>
      </c>
      <c r="D15" s="17">
        <f ca="1">D14+80</f>
        <v>44000</v>
      </c>
      <c r="E15" t="s">
        <v>20</v>
      </c>
    </row>
    <row r="16" spans="1:5" x14ac:dyDescent="0.3">
      <c r="B16" s="14">
        <f t="shared" si="0"/>
        <v>14</v>
      </c>
      <c r="C16" s="14">
        <v>1</v>
      </c>
      <c r="D16" s="17">
        <f ca="1">D15+70</f>
        <v>44070</v>
      </c>
      <c r="E16" t="s">
        <v>21</v>
      </c>
    </row>
    <row r="17" spans="1:5" x14ac:dyDescent="0.3">
      <c r="B17" s="14">
        <f t="shared" si="0"/>
        <v>15</v>
      </c>
      <c r="C17" s="14">
        <v>-3</v>
      </c>
      <c r="D17" s="17">
        <f ca="1">D16+60</f>
        <v>44130</v>
      </c>
      <c r="E17" t="s">
        <v>22</v>
      </c>
    </row>
    <row r="18" spans="1:5" x14ac:dyDescent="0.3">
      <c r="B18" s="14">
        <f t="shared" si="0"/>
        <v>16</v>
      </c>
      <c r="C18" s="14">
        <v>-2</v>
      </c>
      <c r="D18" s="17">
        <f ca="1">D17+50</f>
        <v>44180</v>
      </c>
      <c r="E18" t="s">
        <v>23</v>
      </c>
    </row>
    <row r="19" spans="1:5" x14ac:dyDescent="0.3">
      <c r="B19" s="14">
        <f t="shared" si="0"/>
        <v>17</v>
      </c>
      <c r="C19" s="14">
        <v>2</v>
      </c>
      <c r="D19" s="17">
        <f ca="1">D18+40</f>
        <v>44220</v>
      </c>
      <c r="E19" t="s">
        <v>24</v>
      </c>
    </row>
    <row r="20" spans="1:5" x14ac:dyDescent="0.3">
      <c r="B20" s="14">
        <f t="shared" si="0"/>
        <v>18</v>
      </c>
      <c r="C20" s="14">
        <v>-1</v>
      </c>
      <c r="D20" s="17">
        <f ca="1">D19+30</f>
        <v>44250</v>
      </c>
      <c r="E20" t="s">
        <v>22</v>
      </c>
    </row>
    <row r="21" spans="1:5" x14ac:dyDescent="0.3">
      <c r="B21" s="14">
        <f t="shared" si="0"/>
        <v>19</v>
      </c>
      <c r="C21" s="14">
        <v>1</v>
      </c>
      <c r="D21" s="17">
        <f ca="1">D20+20</f>
        <v>44270</v>
      </c>
      <c r="E21" t="s">
        <v>23</v>
      </c>
    </row>
    <row r="22" spans="1:5" x14ac:dyDescent="0.3">
      <c r="B22" s="14">
        <f t="shared" si="0"/>
        <v>20</v>
      </c>
      <c r="C22" s="15">
        <v>-3</v>
      </c>
      <c r="D22" s="17">
        <f ca="1">D21+10</f>
        <v>44280</v>
      </c>
      <c r="E22" t="s">
        <v>24</v>
      </c>
    </row>
    <row r="23" spans="1:5" x14ac:dyDescent="0.3">
      <c r="B23" s="14">
        <f t="shared" si="0"/>
        <v>21</v>
      </c>
      <c r="C23" s="14">
        <v>2</v>
      </c>
      <c r="D23" s="17">
        <f ca="1">D22+20</f>
        <v>44300</v>
      </c>
      <c r="E23" t="s">
        <v>25</v>
      </c>
    </row>
    <row r="24" spans="1:5" x14ac:dyDescent="0.3">
      <c r="B24" s="14">
        <f t="shared" si="0"/>
        <v>22</v>
      </c>
      <c r="C24" s="14">
        <v>1</v>
      </c>
      <c r="D24" s="17">
        <f ca="1">D23+30</f>
        <v>44330</v>
      </c>
      <c r="E24" t="s">
        <v>26</v>
      </c>
    </row>
    <row r="25" spans="1:5" x14ac:dyDescent="0.3">
      <c r="B25" s="14">
        <f t="shared" si="0"/>
        <v>23</v>
      </c>
      <c r="C25" s="14">
        <v>-3</v>
      </c>
      <c r="D25" s="17">
        <f ca="1">D24+40</f>
        <v>44370</v>
      </c>
      <c r="E25" t="s">
        <v>27</v>
      </c>
    </row>
    <row r="26" spans="1:5" x14ac:dyDescent="0.3">
      <c r="B26" s="14">
        <f t="shared" si="0"/>
        <v>24</v>
      </c>
      <c r="C26" s="14">
        <v>-2</v>
      </c>
      <c r="D26" s="17">
        <f ca="1">D25+50</f>
        <v>44420</v>
      </c>
      <c r="E26" t="s">
        <v>28</v>
      </c>
    </row>
    <row r="27" spans="1:5" x14ac:dyDescent="0.3">
      <c r="A27" s="18" t="s">
        <v>1</v>
      </c>
      <c r="C27" s="19" t="s">
        <v>5</v>
      </c>
      <c r="D27" s="19"/>
      <c r="E27" s="19"/>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D3"/>
  <sheetViews>
    <sheetView showGridLines="0" workbookViewId="0"/>
  </sheetViews>
  <sheetFormatPr defaultRowHeight="15.75" x14ac:dyDescent="0.3"/>
  <cols>
    <col min="1" max="1" width="2.77734375" style="20" customWidth="1"/>
    <col min="2" max="3" width="40.77734375" style="13" customWidth="1"/>
    <col min="4" max="4" width="55" style="13" customWidth="1"/>
    <col min="5" max="5" width="14.21875" style="13" customWidth="1"/>
    <col min="6" max="16384" width="8.88671875" style="13"/>
  </cols>
  <sheetData>
    <row r="1" spans="1:4" ht="255" customHeight="1" x14ac:dyDescent="0.3">
      <c r="A1" s="20" t="s">
        <v>29</v>
      </c>
    </row>
    <row r="2" spans="1:4" ht="246.75" customHeight="1" x14ac:dyDescent="0.3"/>
    <row r="3" spans="1:4" ht="18" customHeight="1" x14ac:dyDescent="0.3">
      <c r="A3" s="21"/>
      <c r="B3" s="12">
        <f ca="1">'Podaci grafikona'!B20</f>
        <v>2018</v>
      </c>
      <c r="C3" s="12" t="str">
        <f ca="1">'Podaci grafikona'!B21</f>
        <v/>
      </c>
      <c r="D3" s="12">
        <f ca="1">'Podaci grafikona'!B22</f>
        <v>2019</v>
      </c>
    </row>
  </sheetData>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Traka za pomeranje 2">
              <controlPr defaultSize="0" autoPict="0" altText="Scrollbar to navigate the roadmap">
                <anchor>
                  <from>
                    <xdr:col>0</xdr:col>
                    <xdr:colOff>9525</xdr:colOff>
                    <xdr:row>2</xdr:row>
                    <xdr:rowOff>209550</xdr:rowOff>
                  </from>
                  <to>
                    <xdr:col>3</xdr:col>
                    <xdr:colOff>4705350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RowHeight="15.75" x14ac:dyDescent="0.3"/>
  <cols>
    <col min="1" max="1" width="78.77734375" customWidth="1"/>
  </cols>
  <sheetData>
    <row r="1" spans="1:1" ht="24" x14ac:dyDescent="0.3">
      <c r="A1" s="1" t="s">
        <v>30</v>
      </c>
    </row>
    <row r="2" spans="1:1" ht="16.5" x14ac:dyDescent="0.3">
      <c r="A2" s="2" t="s">
        <v>31</v>
      </c>
    </row>
    <row r="3" spans="1:1" ht="252" x14ac:dyDescent="0.3">
      <c r="A3" s="3" t="s">
        <v>32</v>
      </c>
    </row>
    <row r="4" spans="1:1" ht="94.5" x14ac:dyDescent="0.3">
      <c r="A4" s="3" t="s">
        <v>33</v>
      </c>
    </row>
    <row r="5" spans="1:1" x14ac:dyDescent="0.3">
      <c r="A5" t="s">
        <v>34</v>
      </c>
    </row>
  </sheetData>
  <printOptions horizontalCentered="1"/>
  <pageMargins left="0.7" right="0.7" top="0.75" bottom="0.75" header="0.3" footer="0.3"/>
  <pageSetup paperSize="9" scale="96"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32"/>
  <sheetViews>
    <sheetView showGridLines="0" workbookViewId="0"/>
  </sheetViews>
  <sheetFormatPr defaultRowHeight="15.75" x14ac:dyDescent="0.3"/>
  <cols>
    <col min="1" max="1" width="2.33203125" style="18" customWidth="1"/>
    <col min="2" max="2" width="15.77734375" customWidth="1"/>
    <col min="3" max="3" width="12.5546875" customWidth="1"/>
    <col min="4" max="4" width="9.6640625" customWidth="1"/>
    <col min="6" max="6" width="15.77734375" bestFit="1" customWidth="1"/>
  </cols>
  <sheetData>
    <row r="1" spans="1:4" ht="46.5" customHeight="1" x14ac:dyDescent="0.3">
      <c r="A1" s="18" t="s">
        <v>35</v>
      </c>
      <c r="B1" s="11" t="s">
        <v>40</v>
      </c>
    </row>
    <row r="2" spans="1:4" ht="16.5" x14ac:dyDescent="0.3">
      <c r="A2" s="18" t="s">
        <v>36</v>
      </c>
      <c r="B2" s="4" t="s">
        <v>41</v>
      </c>
    </row>
    <row r="3" spans="1:4" x14ac:dyDescent="0.3">
      <c r="A3" s="18" t="s">
        <v>37</v>
      </c>
      <c r="B3" t="s">
        <v>6</v>
      </c>
      <c r="C3" t="s">
        <v>48</v>
      </c>
      <c r="D3" t="s">
        <v>4</v>
      </c>
    </row>
    <row r="4" spans="1:4" x14ac:dyDescent="0.3">
      <c r="B4" s="9">
        <f ca="1">IFERROR(IF(LEN('Kontrolne tačke'!D3)=0,"",INDEX(KontrolneTačkePlana[],'Kontrolne tačke'!$B3+$B$17,3)),"")</f>
        <v>43280</v>
      </c>
      <c r="C4" s="22" t="str">
        <f>IFERROR(IF(LEN('Kontrolne tačke'!E3)=0,"",INDEX(KontrolneTačkePlana[],'Kontrolne tačke'!$B3+$B$17,4)),"")</f>
        <v>Početak</v>
      </c>
      <c r="D4" s="6">
        <f>IFERROR(INDEX(KontrolneTačkePlana[],'Kontrolne tačke'!$B3+$B$17,2),"")</f>
        <v>1</v>
      </c>
    </row>
    <row r="5" spans="1:4" ht="78.75" x14ac:dyDescent="0.3">
      <c r="B5" s="9">
        <f ca="1">IFERROR(IF(LEN('Kontrolne tačke'!D4)=0,"",INDEX(KontrolneTačkePlana[],'Kontrolne tačke'!$B4+$B$17,3)),"")</f>
        <v>43290</v>
      </c>
      <c r="C5" s="22" t="str">
        <f>IFERROR(IF(LEN('Kontrolne tačke'!E4)=0,"",INDEX(KontrolneTačkePlana[],'Kontrolne tačke'!$B4+$B$17,4)),"")</f>
        <v>Analiza problema
aktivnost 1</v>
      </c>
      <c r="D5" s="6">
        <f>IFERROR(INDEX(KontrolneTačkePlana[],'Kontrolne tačke'!$B4+$B$17,2),"")</f>
        <v>-2</v>
      </c>
    </row>
    <row r="6" spans="1:4" ht="31.5" x14ac:dyDescent="0.3">
      <c r="B6" s="9">
        <f ca="1">IFERROR(IF(LEN('Kontrolne tačke'!D5)=0,"",INDEX(KontrolneTačkePlana[],'Kontrolne tačke'!$B5+$B$17,3)),"")</f>
        <v>43310</v>
      </c>
      <c r="C6" s="22" t="str">
        <f>IFERROR(IF(LEN('Kontrolne tačke'!E5)=0,"",INDEX(KontrolneTačkePlana[],'Kontrolne tačke'!$B5+$B$17,4)),"")</f>
        <v>Razvoj poslovnog predmeta
aktivnost 1
aktivnost 2</v>
      </c>
      <c r="D6" s="6">
        <f>IFERROR(INDEX(KontrolneTačkePlana[],'Kontrolne tačke'!$B5+$B$17,2),"")</f>
        <v>1</v>
      </c>
    </row>
    <row r="7" spans="1:4" ht="32.25" customHeight="1" x14ac:dyDescent="0.3">
      <c r="B7" s="9">
        <f ca="1">IFERROR(IF(LEN('Kontrolne tačke'!D6)=0,"",INDEX(KontrolneTačkePlana[],'Kontrolne tačke'!$B6+$B$17,3)),"")</f>
        <v>43340</v>
      </c>
      <c r="C7" s="22" t="str">
        <f>IFERROR(IF(LEN('Kontrolne tačke'!E6)=0,"",INDEX(KontrolneTačkePlana[],'Kontrolne tačke'!$B6+$B$17,4)),"")</f>
        <v>Redigovanje prezentacije</v>
      </c>
      <c r="D7" s="6">
        <f>IFERROR(INDEX(KontrolneTačkePlana[],'Kontrolne tačke'!$B6+$B$17,2),"")</f>
        <v>-1</v>
      </c>
    </row>
    <row r="8" spans="1:4" ht="63" x14ac:dyDescent="0.3">
      <c r="B8" s="9">
        <f ca="1">IFERROR(IF(LEN('Kontrolne tačke'!D7)=0,"",INDEX(KontrolneTačkePlana[],'Kontrolne tačke'!$B7+$B$17,3)),"")</f>
        <v>43380</v>
      </c>
      <c r="C8" s="22" t="str">
        <f>IFERROR(IF(LEN('Kontrolne tačke'!E7)=0,"",INDEX(KontrolneTačkePlana[],'Kontrolne tačke'!$B7+$B$17,4)),"")</f>
        <v>Početak rada direktora
aktivnost 1
aktivnost 2</v>
      </c>
      <c r="D8" s="6">
        <f>IFERROR(INDEX(KontrolneTačkePlana[],'Kontrolne tačke'!$B7+$B$17,2),"")</f>
        <v>-0.5</v>
      </c>
    </row>
    <row r="9" spans="1:4" ht="78.75" x14ac:dyDescent="0.3">
      <c r="B9" s="9">
        <f ca="1">IFERROR(IF(LEN('Kontrolne tačke'!D8)=0,"",INDEX(KontrolneTačkePlana[],'Kontrolne tačke'!$B8+$B$17,3)),"")</f>
        <v>43430</v>
      </c>
      <c r="C9" s="22" t="str">
        <f>IFERROR(IF(LEN('Kontrolne tačke'!E8)=0,"",INDEX(KontrolneTačkePlana[],'Kontrolne tačke'!$B8+$B$17,4)),"")</f>
        <v>Usklađivanje direktora
aktivnost 1
aktivnost 2
aktivnost 3</v>
      </c>
      <c r="D9" s="6">
        <f>IFERROR(INDEX(KontrolneTačkePlana[],'Kontrolne tačke'!$B8+$B$17,2),"")</f>
        <v>2</v>
      </c>
    </row>
    <row r="10" spans="1:4" x14ac:dyDescent="0.3">
      <c r="B10" s="9">
        <f ca="1">IFERROR(IF(LEN('Kontrolne tačke'!D9)=0,"",INDEX(KontrolneTačkePlana[],'Kontrolne tačke'!$B9+$B$17,3)),"")</f>
        <v>43490</v>
      </c>
      <c r="C10" s="22" t="str">
        <f>IFERROR(IF(LEN('Kontrolne tačke'!E9)=0,"",INDEX(KontrolneTačkePlana[],'Kontrolne tačke'!$B9+$B$17,4)),"")</f>
        <v>Kupovina udela zainteresovanih</v>
      </c>
      <c r="D10" s="6">
        <f>IFERROR(INDEX(KontrolneTačkePlana[],'Kontrolne tačke'!$B9+$B$17,2),"")</f>
        <v>0.5</v>
      </c>
    </row>
    <row r="11" spans="1:4" ht="16.5" customHeight="1" x14ac:dyDescent="0.3">
      <c r="B11" s="9">
        <f ca="1">IFERROR(IF(LEN('Kontrolne tačke'!D10)=0,"",INDEX(KontrolneTačkePlana[],'Kontrolne tačke'!$B10+$B$17,3)),"")</f>
        <v>43560</v>
      </c>
      <c r="C11" s="22" t="str">
        <f>IFERROR(IF(LEN('Kontrolne tačke'!E10)=0,"",INDEX(KontrolneTačkePlana[],'Kontrolne tačke'!$B10+$B$17,4)),"")</f>
        <v>Izbor resursa</v>
      </c>
      <c r="D11" s="6">
        <f>IFERROR(INDEX(KontrolneTačkePlana[],'Kontrolne tačke'!$B10+$B$17,2),"")</f>
        <v>-1</v>
      </c>
    </row>
    <row r="12" spans="1:4" ht="94.5" x14ac:dyDescent="0.3">
      <c r="B12" s="9">
        <f ca="1">IFERROR(IF(LEN('Kontrolne tačke'!D11)=0,"",INDEX(KontrolneTačkePlana[],'Kontrolne tačke'!$B11+$B$17,3)),"")</f>
        <v>43640</v>
      </c>
      <c r="C12" s="22" t="str">
        <f>IFERROR(IF(LEN('Kontrolne tačke'!E11)=0,"",INDEX(KontrolneTačkePlana[],'Kontrolne tačke'!$B11+$B$17,4)),"")</f>
        <v xml:space="preserve">Sastavljanje tima
aktivnost 1 </v>
      </c>
      <c r="D12" s="6">
        <f>IFERROR(INDEX(KontrolneTačkePlana[],'Kontrolne tačke'!$B11+$B$17,2),"")</f>
        <v>0.5</v>
      </c>
    </row>
    <row r="13" spans="1:4" ht="94.5" x14ac:dyDescent="0.3">
      <c r="B13" s="9">
        <f ca="1">IFERROR(IF(LEN('Kontrolne tačke'!D12)=0,"",INDEX(KontrolneTačkePlana[],'Kontrolne tačke'!$B12+$B$17,3)),"")</f>
        <v>43730</v>
      </c>
      <c r="C13" s="22" t="str">
        <f>IFERROR(IF(LEN('Kontrolne tačke'!E12)=0,"",INDEX(KontrolneTačkePlana[],'Kontrolne tačke'!$B12+$B$17,4)),"")</f>
        <v>Početak rada tima
aktivnost 1 
aktivnost 2
aktivnost 3
aktivnost 4</v>
      </c>
      <c r="D13" s="6">
        <f>IFERROR(INDEX(KontrolneTačkePlana[],'Kontrolne tačke'!$B12+$B$17,2),"")</f>
        <v>-2</v>
      </c>
    </row>
    <row r="15" spans="1:4" ht="16.5" x14ac:dyDescent="0.3">
      <c r="A15" s="18" t="s">
        <v>38</v>
      </c>
      <c r="B15" s="4" t="s">
        <v>42</v>
      </c>
    </row>
    <row r="16" spans="1:4" x14ac:dyDescent="0.3">
      <c r="B16" t="s">
        <v>43</v>
      </c>
    </row>
    <row r="17" spans="1:3" x14ac:dyDescent="0.3">
      <c r="B17" s="10">
        <v>0</v>
      </c>
    </row>
    <row r="19" spans="1:3" ht="16.5" customHeight="1" x14ac:dyDescent="0.3">
      <c r="A19" s="24" t="s">
        <v>52</v>
      </c>
      <c r="B19" s="4" t="s">
        <v>44</v>
      </c>
    </row>
    <row r="20" spans="1:3" x14ac:dyDescent="0.3">
      <c r="B20">
        <f ca="1">IFERROR(YEAR(B4),"")</f>
        <v>2018</v>
      </c>
      <c r="C20" t="s">
        <v>49</v>
      </c>
    </row>
    <row r="21" spans="1:3" x14ac:dyDescent="0.3">
      <c r="B21" t="str">
        <f ca="1">IFERROR(IF(YEAR($B$9)=$B$20,"",YEAR($B$9)),"")</f>
        <v/>
      </c>
      <c r="C21" t="s">
        <v>50</v>
      </c>
    </row>
    <row r="22" spans="1:3" x14ac:dyDescent="0.3">
      <c r="B22">
        <f ca="1">IFERROR(IF(YEAR($B$13)=$B$20,"",YEAR($B$13)),"")</f>
        <v>2019</v>
      </c>
      <c r="C22" t="s">
        <v>51</v>
      </c>
    </row>
    <row r="24" spans="1:3" ht="16.5" x14ac:dyDescent="0.3">
      <c r="A24" s="18" t="s">
        <v>39</v>
      </c>
      <c r="B24" s="4" t="s">
        <v>45</v>
      </c>
      <c r="C24" s="23">
        <f ca="1">B4</f>
        <v>43280</v>
      </c>
    </row>
    <row r="25" spans="1:3" ht="16.5" x14ac:dyDescent="0.3">
      <c r="B25" s="4" t="s">
        <v>46</v>
      </c>
      <c r="C25" s="23">
        <f ca="1">B9</f>
        <v>43430</v>
      </c>
    </row>
    <row r="26" spans="1:3" ht="16.5" x14ac:dyDescent="0.3">
      <c r="B26" s="8" t="s">
        <v>47</v>
      </c>
      <c r="C26" s="23">
        <f ca="1">B13</f>
        <v>43730</v>
      </c>
    </row>
    <row r="27" spans="1:3" x14ac:dyDescent="0.3">
      <c r="B27" s="7"/>
    </row>
    <row r="28" spans="1:3" x14ac:dyDescent="0.3">
      <c r="B28" s="7"/>
    </row>
    <row r="29" spans="1:3" x14ac:dyDescent="0.3">
      <c r="B29" s="7"/>
    </row>
    <row r="30" spans="1:3" x14ac:dyDescent="0.3">
      <c r="B30" s="7"/>
    </row>
    <row r="31" spans="1:3" x14ac:dyDescent="0.3">
      <c r="B31" s="7"/>
    </row>
    <row r="32" spans="1:3" x14ac:dyDescent="0.3">
      <c r="B32" s="7"/>
    </row>
  </sheetData>
  <printOptions horizontalCentered="1"/>
  <pageMargins left="0.7" right="0.7" top="0.75" bottom="0.75" header="0.3" footer="0.3"/>
  <pageSetup paperSize="9" scale="66"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Kontrolne tačke</vt:lpstr>
      <vt:lpstr>Plan</vt:lpstr>
      <vt:lpstr>Osnovni podaci</vt:lpstr>
      <vt:lpstr>Podaci grafikona</vt:lpstr>
      <vt:lpstr>'Kontrolne tačke'!Print_Titles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2018-06-29T13:46:45Z</dcterms:created>
  <dcterms:modified xsi:type="dcterms:W3CDTF">2018-06-29T13:46:45Z</dcterms:modified>
</cp:coreProperties>
</file>