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27_FY13_Sep4\06_FromNanjing_CAW2+\SRL\O15 Excel\Templates\"/>
    </mc:Choice>
  </mc:AlternateContent>
  <bookViews>
    <workbookView xWindow="0" yWindow="0" windowWidth="15360" windowHeight="7155" tabRatio="685"/>
  </bookViews>
  <sheets>
    <sheet name="Mesečni izveštaj o budžetu" sheetId="4" r:id="rId1"/>
    <sheet name="Mesečni troškovi" sheetId="1" r:id="rId2"/>
    <sheet name="Dodatni podaci" sheetId="5" r:id="rId3"/>
  </sheets>
  <definedNames>
    <definedName name="BudgetCategory">BudgetCategoryLookup[Pronalaženje kategorije budžeta]</definedName>
    <definedName name="Odštampaj_naslove" localSheetId="0">'Mesečni izveštaj o budžetu'!$J:$J,'Mesečni izveštaj o budžetu'!$10:$10</definedName>
    <definedName name="Odštampaj_naslove">'Mesečni troškovi'!$2:$2</definedName>
    <definedName name="Slicer_Kategorija">#N/A</definedName>
  </definedNames>
  <calcPr calcId="152511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62" i="1" l="1"/>
  <c r="D6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" i="1"/>
  <c r="F62" i="1" s="1"/>
  <c r="G13" i="4"/>
  <c r="G8" i="4"/>
  <c r="G4" i="4"/>
  <c r="G3" i="4"/>
  <c r="D17" i="4" l="1"/>
  <c r="D11" i="4"/>
  <c r="G5" i="4" l="1"/>
</calcChain>
</file>

<file path=xl/sharedStrings.xml><?xml version="1.0" encoding="utf-8"?>
<sst xmlns="http://schemas.openxmlformats.org/spreadsheetml/2006/main" count="197" uniqueCount="98">
  <si>
    <t>Kategorija</t>
  </si>
  <si>
    <t>Opis</t>
  </si>
  <si>
    <t>Predviđeni trošak</t>
  </si>
  <si>
    <t>Stvarni trošak</t>
  </si>
  <si>
    <t>Razlika</t>
  </si>
  <si>
    <t>Domaćinstvo</t>
  </si>
  <si>
    <t>Zalihe</t>
  </si>
  <si>
    <t>Voda i kanalizacija</t>
  </si>
  <si>
    <t>Struja</t>
  </si>
  <si>
    <t>Održavanje</t>
  </si>
  <si>
    <t>Gas</t>
  </si>
  <si>
    <t>Hipoteka ili zakup</t>
  </si>
  <si>
    <t>Prevoz</t>
  </si>
  <si>
    <t>Karta za autobus/novac za taksi</t>
  </si>
  <si>
    <t>Gorivo</t>
  </si>
  <si>
    <t>Osiguranje</t>
  </si>
  <si>
    <t>Kuća</t>
  </si>
  <si>
    <t>Zdravlje</t>
  </si>
  <si>
    <t>Život</t>
  </si>
  <si>
    <t>Hrana</t>
  </si>
  <si>
    <t>Namirnice</t>
  </si>
  <si>
    <t>Restorani</t>
  </si>
  <si>
    <t>Lečenje</t>
  </si>
  <si>
    <t>Odeća</t>
  </si>
  <si>
    <t>Zabava</t>
  </si>
  <si>
    <t>Bioskop</t>
  </si>
  <si>
    <t>Koncerti</t>
  </si>
  <si>
    <t>Sportski događaji</t>
  </si>
  <si>
    <t>Pozorište</t>
  </si>
  <si>
    <t>Pokloni i dobrovoljni prilozi</t>
  </si>
  <si>
    <t>Dobrotvorni prilog 1</t>
  </si>
  <si>
    <t>Dobrotvorni prilog 2</t>
  </si>
  <si>
    <t>Ljubimci</t>
  </si>
  <si>
    <t>Igračke</t>
  </si>
  <si>
    <t>Lična nega</t>
  </si>
  <si>
    <t>Kosa/nokti</t>
  </si>
  <si>
    <t>Hemijsko čišćenje</t>
  </si>
  <si>
    <t>Video/DVD (Iznajmljivanje)</t>
  </si>
  <si>
    <t>Video/DVD (Kupovina)</t>
  </si>
  <si>
    <t>Krediti</t>
  </si>
  <si>
    <t>Učenik</t>
  </si>
  <si>
    <t>Lično</t>
  </si>
  <si>
    <t>Kreditna kartica 1</t>
  </si>
  <si>
    <t>Kreditna kartica 2</t>
  </si>
  <si>
    <t>Kreditna kartica 3</t>
  </si>
  <si>
    <t>Porezi</t>
  </si>
  <si>
    <t>Državni</t>
  </si>
  <si>
    <t>Pokrajina</t>
  </si>
  <si>
    <t>Lokalni</t>
  </si>
  <si>
    <t>Prihod 1</t>
  </si>
  <si>
    <t>Dodatni prihod</t>
  </si>
  <si>
    <t>Ukupan prihod</t>
  </si>
  <si>
    <t>Otplata vozila</t>
  </si>
  <si>
    <t>Telefon (Fiksni)</t>
  </si>
  <si>
    <t>Telefon (Mobilni)</t>
  </si>
  <si>
    <t xml:space="preserve">Vađenje dozvola </t>
  </si>
  <si>
    <t>Usluga čišćenja kuće</t>
  </si>
  <si>
    <t>Naknada za parkiranje</t>
  </si>
  <si>
    <t>Uštede ili ulaganja</t>
  </si>
  <si>
    <t>Penzioni račun</t>
  </si>
  <si>
    <t>Račun za investicije</t>
  </si>
  <si>
    <t>Spa centar</t>
  </si>
  <si>
    <t>Kablovska/satelitska televizija</t>
  </si>
  <si>
    <t>Muzika (CD-ovi, preuzimanja, itd.)</t>
  </si>
  <si>
    <t>Odnošenje smeća i reciklaža</t>
  </si>
  <si>
    <t>Prirodni gas/nafta</t>
  </si>
  <si>
    <t>Mrežne/Internet usluge</t>
  </si>
  <si>
    <t>Pregled stvarnog troška</t>
  </si>
  <si>
    <t>Poklon 1</t>
  </si>
  <si>
    <t>Poklon 2</t>
  </si>
  <si>
    <t>Pronalaženje kategorije budžeta</t>
  </si>
  <si>
    <t>Deca</t>
  </si>
  <si>
    <t>Prihod 2</t>
  </si>
  <si>
    <t>Školarina</t>
  </si>
  <si>
    <t>Školski pribor</t>
  </si>
  <si>
    <t>Vannastavne aktivnosti</t>
  </si>
  <si>
    <t>Šišanje</t>
  </si>
  <si>
    <t>Prihod</t>
  </si>
  <si>
    <t>Troškovi</t>
  </si>
  <si>
    <t>Saldo</t>
  </si>
  <si>
    <t>Pregled budžeta</t>
  </si>
  <si>
    <t>Rezime budžeta</t>
  </si>
  <si>
    <t>STVARNO</t>
  </si>
  <si>
    <t>PREDVIĐENO</t>
  </si>
  <si>
    <t xml:space="preserve">Stvarni saldo </t>
  </si>
  <si>
    <t>(Stvarni minus troškovi)</t>
  </si>
  <si>
    <t>(Stvarni minus predviđeni)</t>
  </si>
  <si>
    <t>Predviđeni saldo</t>
  </si>
  <si>
    <t>(Predviđeni minus troškovi)</t>
  </si>
  <si>
    <t>Izvedena tabela za grafikon pregleda budžeta</t>
  </si>
  <si>
    <t>Mesečni troškovi</t>
  </si>
  <si>
    <t>Lista za pronalaženje kategorije detalja budžeta</t>
  </si>
  <si>
    <t>Ukupno</t>
  </si>
  <si>
    <r>
      <t xml:space="preserve">Kliknite desnim tasterom miša na izvedenu tabelu niže, a zatim kliknite na dugme </t>
    </r>
    <r>
      <rPr>
        <b/>
        <i/>
        <sz val="10"/>
        <color theme="1"/>
        <rFont val="Franklin Gothic Book"/>
        <family val="2"/>
        <scheme val="minor"/>
      </rPr>
      <t>Osveži</t>
    </r>
    <r>
      <rPr>
        <i/>
        <sz val="10"/>
        <color theme="1"/>
        <rFont val="Franklin Gothic Book"/>
        <family val="2"/>
        <scheme val="minor"/>
      </rPr>
      <t xml:space="preserve"> za ažuriranje</t>
    </r>
  </si>
  <si>
    <t>Konačni zbir</t>
  </si>
  <si>
    <t xml:space="preserve">Predviđeni trošak </t>
  </si>
  <si>
    <t xml:space="preserve">Stvarni trošak </t>
  </si>
  <si>
    <t xml:space="preserve">Razlika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</si>
</sst>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Din.&quot;"/>
  </numFmts>
  <fonts count="12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b/>
      <i/>
      <sz val="10"/>
      <color theme="3"/>
      <name val="Franklin Gothic Book"/>
      <family val="2"/>
      <scheme val="minor"/>
    </font>
    <font>
      <sz val="10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/>
    <xf numFmtId="165" fontId="0" fillId="0" borderId="0" xfId="0" applyNumberFormat="1" applyFont="1" applyFill="1" applyBorder="1"/>
    <xf numFmtId="0" fontId="0" fillId="0" borderId="0" xfId="0" applyNumberFormat="1"/>
    <xf numFmtId="165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9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5" xfId="0" applyFill="1" applyBorder="1"/>
    <xf numFmtId="0" fontId="0" fillId="2" borderId="2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165" fontId="0" fillId="2" borderId="0" xfId="0" applyNumberFormat="1" applyFill="1" applyBorder="1"/>
    <xf numFmtId="0" fontId="0" fillId="2" borderId="1" xfId="0" applyFill="1" applyBorder="1" applyAlignment="1">
      <alignment horizontal="left"/>
    </xf>
    <xf numFmtId="165" fontId="0" fillId="2" borderId="1" xfId="0" applyNumberFormat="1" applyFill="1" applyBorder="1"/>
    <xf numFmtId="0" fontId="4" fillId="2" borderId="5" xfId="2" applyFont="1" applyFill="1" applyBorder="1" applyAlignment="1">
      <alignment horizontal="left" vertical="center" indent="2"/>
    </xf>
    <xf numFmtId="165" fontId="0" fillId="2" borderId="5" xfId="0" applyNumberFormat="1" applyFill="1" applyBorder="1"/>
    <xf numFmtId="165" fontId="2" fillId="2" borderId="6" xfId="2" applyNumberFormat="1" applyFill="1" applyBorder="1" applyAlignment="1">
      <alignment vertical="center" textRotation="90"/>
    </xf>
    <xf numFmtId="0" fontId="4" fillId="2" borderId="5" xfId="2" applyFont="1" applyFill="1" applyBorder="1" applyAlignment="1">
      <alignment vertical="center"/>
    </xf>
    <xf numFmtId="165" fontId="2" fillId="2" borderId="2" xfId="2" applyNumberFormat="1" applyFill="1" applyBorder="1" applyAlignment="1">
      <alignment vertical="center" textRotation="90"/>
    </xf>
    <xf numFmtId="0" fontId="6" fillId="2" borderId="0" xfId="0" applyFont="1" applyFill="1" applyBorder="1"/>
    <xf numFmtId="0" fontId="5" fillId="2" borderId="1" xfId="0" applyFont="1" applyFill="1" applyBorder="1" applyAlignment="1">
      <alignment vertical="center"/>
    </xf>
    <xf numFmtId="165" fontId="2" fillId="2" borderId="3" xfId="2" applyNumberFormat="1" applyFill="1" applyBorder="1" applyAlignment="1">
      <alignment vertical="center" textRotation="90"/>
    </xf>
    <xf numFmtId="0" fontId="5" fillId="2" borderId="8" xfId="0" applyFon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0" fontId="0" fillId="2" borderId="0" xfId="0" applyNumberFormat="1" applyFill="1"/>
    <xf numFmtId="0" fontId="8" fillId="0" borderId="0" xfId="0" applyFont="1" applyAlignment="1">
      <alignment vertical="center"/>
    </xf>
    <xf numFmtId="166" fontId="0" fillId="2" borderId="0" xfId="0" applyNumberFormat="1" applyFill="1" applyBorder="1" applyAlignment="1">
      <alignment vertical="center"/>
    </xf>
    <xf numFmtId="166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indent="8"/>
    </xf>
    <xf numFmtId="0" fontId="0" fillId="0" borderId="0" xfId="0" applyAlignment="1">
      <alignment horizontal="right"/>
    </xf>
    <xf numFmtId="0" fontId="0" fillId="0" borderId="0" xfId="0" pivotButton="1"/>
    <xf numFmtId="0" fontId="2" fillId="2" borderId="0" xfId="2" applyFill="1" applyBorder="1" applyAlignment="1">
      <alignment vertical="center"/>
    </xf>
    <xf numFmtId="0" fontId="1" fillId="2" borderId="9" xfId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2"/>
    </xf>
    <xf numFmtId="0" fontId="10" fillId="0" borderId="0" xfId="0" applyFont="1" applyFill="1" applyAlignment="1">
      <alignment horizontal="right"/>
    </xf>
    <xf numFmtId="167" fontId="0" fillId="2" borderId="0" xfId="0" applyNumberFormat="1" applyFill="1" applyBorder="1"/>
    <xf numFmtId="167" fontId="6" fillId="2" borderId="0" xfId="0" applyNumberFormat="1" applyFont="1" applyFill="1" applyBorder="1"/>
    <xf numFmtId="167" fontId="0" fillId="0" borderId="0" xfId="0" applyNumberFormat="1" applyFont="1" applyFill="1" applyBorder="1"/>
    <xf numFmtId="167" fontId="0" fillId="0" borderId="0" xfId="0" applyNumberFormat="1"/>
    <xf numFmtId="0" fontId="10" fillId="0" borderId="0" xfId="0" applyFont="1" applyFill="1"/>
    <xf numFmtId="0" fontId="11" fillId="0" borderId="0" xfId="0" pivotButton="1" applyFont="1"/>
    <xf numFmtId="0" fontId="11" fillId="0" borderId="0" xfId="0" applyFont="1"/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167" fontId="0" fillId="2" borderId="0" xfId="0" applyNumberForma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indent="2"/>
    </xf>
    <xf numFmtId="167" fontId="0" fillId="2" borderId="5" xfId="0" applyNumberForma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</cellXfs>
  <cellStyles count="3">
    <cellStyle name="Naslov" xfId="1" builtinId="15"/>
    <cellStyle name="Naslov 1" xfId="2" builtinId="16" customBuiltin="1"/>
    <cellStyle name="Normalan" xfId="0" builtinId="0" customBuiltin="1"/>
  </cellStyles>
  <dxfs count="25">
    <dxf>
      <font>
        <strike/>
        <outline/>
        <shadow/>
        <u val="none"/>
        <vertAlign val="baseline"/>
        <sz val="10"/>
        <color theme="1"/>
        <name val="Cambria"/>
        <scheme val="major"/>
      </font>
    </dxf>
    <dxf>
      <font>
        <name val="Cambria"/>
        <scheme val="major"/>
      </font>
    </dxf>
    <dxf>
      <font>
        <name val="Cambria"/>
        <scheme val="major"/>
      </font>
    </dxf>
    <dxf>
      <numFmt numFmtId="165" formatCode="&quot;$&quot;#,##0_);[Red]\(&quot;$&quot;#,##0\)"/>
    </dxf>
    <dxf>
      <numFmt numFmtId="167" formatCode="#,##0\ &quot;Din.&quot;"/>
    </dxf>
    <dxf>
      <numFmt numFmtId="167" formatCode="#,##0\ &quot;Din.&quot;"/>
    </dxf>
    <dxf>
      <numFmt numFmtId="167" formatCode="#,##0\ &quot;Din.&quot;"/>
    </dxf>
    <dxf>
      <numFmt numFmtId="167" formatCode="#,##0\ &quot;Din.&quot;"/>
    </dxf>
    <dxf>
      <numFmt numFmtId="167" formatCode="#,##0\ &quot;Din.&quot;"/>
    </dxf>
    <dxf>
      <numFmt numFmtId="167" formatCode="#,##0\ &quot;Din.&quot;"/>
    </dxf>
    <dxf>
      <font>
        <strike/>
        <outline/>
        <shadow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numFmt numFmtId="167" formatCode="#,##0\ &quot;Din.&quot;"/>
    </dxf>
    <dxf>
      <alignment horizontal="right" readingOrder="0"/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>
      <tableStyleElement type="wholeTable" dxfId="24"/>
      <tableStyleElement type="headerRow" dxfId="23"/>
    </tableStyle>
    <tableStyle name="Family Budget PivotTable" table="0" count="5">
      <tableStyleElement type="wholeTable" dxfId="22"/>
      <tableStyleElement type="headerRow" dxfId="21"/>
      <tableStyleElement type="totalRow" dxfId="20"/>
      <tableStyleElement type="firstRowStripe" dxfId="19"/>
      <tableStyleElement type="pageFieldLabels" dxfId="18"/>
    </tableStyle>
    <tableStyle name="Family Budget Table Style" pivot="0" count="4">
      <tableStyleElement type="wholeTable" dxfId="17"/>
      <tableStyleElement type="headerRow" dxfId="16"/>
      <tableStyleElement type="totalRow" dxfId="15"/>
      <tableStyleElement type="firstRowStripe" dxfId="14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[Family budget_TP103458069.xltx]Dodatni podaci!Rezimebudžeta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r-Latn-R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'Dodatni podaci'!$C$2</c:f>
              <c:strCache>
                <c:ptCount val="1"/>
                <c:pt idx="0">
                  <c:v>Zbir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r-Latn-R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'Dodatni podaci'!$B$3:$B$15</c:f>
              <c:strCache>
                <c:ptCount val="12"/>
                <c:pt idx="0">
                  <c:v>Deca</c:v>
                </c:pt>
                <c:pt idx="1">
                  <c:v>Zabava</c:v>
                </c:pt>
                <c:pt idx="2">
                  <c:v>Hrana</c:v>
                </c:pt>
                <c:pt idx="3">
                  <c:v>Pokloni i dobrovoljni prilozi</c:v>
                </c:pt>
                <c:pt idx="4">
                  <c:v>Domaćinstvo</c:v>
                </c:pt>
                <c:pt idx="5">
                  <c:v>Osiguranje</c:v>
                </c:pt>
                <c:pt idx="6">
                  <c:v>Krediti</c:v>
                </c:pt>
                <c:pt idx="7">
                  <c:v>Lična nega</c:v>
                </c:pt>
                <c:pt idx="8">
                  <c:v>Ljubimci</c:v>
                </c:pt>
                <c:pt idx="9">
                  <c:v>Uštede ili ulaganja</c:v>
                </c:pt>
                <c:pt idx="10">
                  <c:v>Porezi</c:v>
                </c:pt>
                <c:pt idx="11">
                  <c:v>Prevoz</c:v>
                </c:pt>
              </c:strCache>
            </c:strRef>
          </c:cat>
          <c:val>
            <c:numRef>
              <c:f>'Dodatni podaci'!$C$3:$C$15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Mese&#269;ni tro&#353;kov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ese&#269;ni izve&#353;taj o bud&#382;et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Unesite troškove" descr="&quot;&quot;" title="Unesite troškove button">
          <a:hlinkClick xmlns:r="http://schemas.openxmlformats.org/officeDocument/2006/relationships" r:id="rId1" tooltip="Kliknite da biste prikazali ili uneli troškove"/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tx2"/>
              </a:solidFill>
              <a:latin typeface="+mn-lt"/>
              <a:ea typeface="+mn-ea"/>
              <a:cs typeface="+mn-cs"/>
            </a:rPr>
            <a:t>Unesite troškove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0</xdr:rowOff>
    </xdr:to>
    <xdr:graphicFrame macro="">
      <xdr:nvGraphicFramePr>
        <xdr:cNvPr id="7" name="PregledBudžeta" descr="Pie chart showing percentage of expenses by category" title="Budget Overview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126996</xdr:colOff>
      <xdr:row>0</xdr:row>
      <xdr:rowOff>10584</xdr:rowOff>
    </xdr:from>
    <xdr:to>
      <xdr:col>8</xdr:col>
      <xdr:colOff>148163</xdr:colOff>
      <xdr:row>35</xdr:row>
      <xdr:rowOff>0</xdr:rowOff>
    </xdr:to>
    <xdr:cxnSp macro="">
      <xdr:nvCxnSpPr>
        <xdr:cNvPr id="8" name="Razdelnik stranice" title="Razdelnik stranice"/>
        <xdr:cNvCxnSpPr/>
      </xdr:nvCxnSpPr>
      <xdr:spPr>
        <a:xfrm>
          <a:off x="6265329" y="10584"/>
          <a:ext cx="21167" cy="763058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9</xdr:col>
      <xdr:colOff>49741</xdr:colOff>
      <xdr:row>1</xdr:row>
      <xdr:rowOff>46568</xdr:rowOff>
    </xdr:from>
    <xdr:to>
      <xdr:col>12</xdr:col>
      <xdr:colOff>1090083</xdr:colOff>
      <xdr:row>6</xdr:row>
      <xdr:rowOff>10584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orija" descr="Click an item in the Slicer to filter the PivotTable below by the selected category. To select multiple categories, hold the Ctrl key." title="Category Slice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63241" y="819151"/>
              <a:ext cx="6332009" cy="11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r-Latn-CS" sz="1100"/>
                <a:t>Ovaj oblik predstavlja modul za sečenje. Moduli za sečenje su podržani u programu Excel 2010 ili novijim verzijama.
Ako je oblik izmenjen u starijoj verziji programa Excel ili je radna sveska sačuvana u programu Excel 2003 ili starijoj verziji, modul za sečenje ne može se koristiti.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Izveštaj o budžetu" descr="&quot;&quot;" title="Izveštaj o budžetu button">
          <a:hlinkClick xmlns:r="http://schemas.openxmlformats.org/officeDocument/2006/relationships" r:id="rId1" tooltip="Kliknite da biste prikazali izveštaj o budžetu"/>
        </xdr:cNvPr>
        <xdr:cNvSpPr/>
      </xdr:nvSpPr>
      <xdr:spPr>
        <a:xfrm>
          <a:off x="7134225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tx2"/>
              </a:solidFill>
              <a:latin typeface="+mn-lt"/>
              <a:ea typeface="+mn-ea"/>
              <a:cs typeface="+mn-cs"/>
            </a:rPr>
            <a:t>Izveštaj o budžetu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er Adminstrator" refreshedDate="41282.684012268517" createdVersion="5" refreshedVersion="5" minRefreshableVersion="3" recordCount="59">
  <cacheSource type="worksheet">
    <worksheetSource name="BudgetDetails"/>
  </cacheSource>
  <cacheFields count="6">
    <cacheField name="Opis" numFmtId="0">
      <sharedItems count="56">
        <s v="Vannastavne aktivnosti"/>
        <s v="Lečenje"/>
        <s v="Školski pribor"/>
        <s v="Školarina"/>
        <s v="Koncerti"/>
        <s v="Pozorište"/>
        <s v="Bioskop"/>
        <s v="Muzika (CD-ovi, preuzimanja, itd.)"/>
        <s v="Sportski događaji"/>
        <s v="Video/DVD (Kupovina)"/>
        <s v="Video/DVD (Iznajmljivanje)"/>
        <s v="Restorani"/>
        <s v="Namirnice"/>
        <s v="Dobrotvorni prilog 1"/>
        <s v="Dobrotvorni prilog 2"/>
        <s v="Poklon 1"/>
        <s v="Poklon 2"/>
        <s v="Kablovska/satelitska televizija"/>
        <s v="Struja"/>
        <s v="Gas"/>
        <s v="Usluga čišćenja kuće"/>
        <s v="Održavanje"/>
        <s v="Hipoteka ili zakup"/>
        <s v="Prirodni gas/nafta"/>
        <s v="Mrežne/Internet usluge"/>
        <s v="Telefon (Mobilni)"/>
        <s v="Telefon (Fiksni)"/>
        <s v="Zalihe"/>
        <s v="Odnošenje smeća i reciklaža"/>
        <s v="Voda i kanalizacija"/>
        <s v="Zdravlje"/>
        <s v="Kuća"/>
        <s v="Život"/>
        <s v="Kreditna kartica 1"/>
        <s v="Kreditna kartica 2"/>
        <s v="Kreditna kartica 3"/>
        <s v="Lično"/>
        <s v="Učenik"/>
        <s v="Odeća"/>
        <s v="Hemijsko čišćenje"/>
        <s v="Kosa/nokti"/>
        <s v="Spa centar"/>
        <s v="Hrana"/>
        <s v="Šišanje"/>
        <s v="Igračke"/>
        <s v="Račun za investicije"/>
        <s v="Penzioni račun"/>
        <s v="Državni"/>
        <s v="Lokalni"/>
        <s v="Pokrajina"/>
        <s v="Karta za autobus/novac za taksi"/>
        <s v="Gorivo"/>
        <s v="Osiguranje"/>
        <s v="Vađenje dozvola "/>
        <s v="Naknada za parkiranje"/>
        <s v="Otplata vozila"/>
      </sharedItems>
    </cacheField>
    <cacheField name="Kategorija" numFmtId="0">
      <sharedItems count="12">
        <s v="Deca"/>
        <s v="Zabava"/>
        <s v="Hrana"/>
        <s v="Pokloni i dobrovoljni prilozi"/>
        <s v="Domaćinstvo"/>
        <s v="Osiguranje"/>
        <s v="Krediti"/>
        <s v="Lična nega"/>
        <s v="Ljubimci"/>
        <s v="Uštede ili ulaganja"/>
        <s v="Porezi"/>
        <s v="Prevoz"/>
      </sharedItems>
    </cacheField>
    <cacheField name="Predviđeni trošak" numFmtId="167">
      <sharedItems containsString="0" containsBlank="1" containsNumber="1" containsInteger="1" minValue="0" maxValue="1700"/>
    </cacheField>
    <cacheField name="Stvarni trošak" numFmtId="167">
      <sharedItems containsString="0" containsBlank="1" containsNumber="1" containsInteger="1" minValue="20" maxValue="1700"/>
    </cacheField>
    <cacheField name="Razlika" numFmtId="167">
      <sharedItems containsSemiMixedTypes="0" containsString="0" containsNumber="1" containsInteger="1" minValue="-200" maxValue="200"/>
    </cacheField>
    <cacheField name="Pregled stvarnog troška" numFmtId="165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SummaryPivotTable" cacheId="4" applyNumberFormats="0" applyBorderFormats="0" applyFontFormats="0" applyPatternFormats="0" applyAlignmentFormats="0" applyWidthHeightFormats="1" dataCaption="Vrednosti" updatedVersion="5" minRefreshableVersion="3" itemPrintTitles="1" createdVersion="4" indent="0" outline="1" outlineData="1" multipleFieldFilters="0" rowHeaderCaption="Kategorija">
  <location ref="J9:M34" firstHeaderRow="0" firstDataRow="1" firstDataCol="1"/>
  <pivotFields count="6">
    <pivotField axis="axisRow" showAll="0" insertBlankRow="1">
      <items count="57">
        <item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Row" showAll="0" insertBlankRow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 sd="0"/>
      </items>
    </pivotField>
    <pivotField dataField="1" showAll="0" insertBlankRow="1"/>
    <pivotField dataField="1" showAll="0" insertBlankRow="1"/>
    <pivotField dataField="1" numFmtId="164" showAll="0" insertBlankRow="1"/>
    <pivotField numFmtId="165" showAll="0" insertBlankRow="1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edviđeni trošak " fld="2" baseField="1" baseItem="0" numFmtId="164"/>
    <dataField name="Stvarni trošak " fld="3" baseField="1" baseItem="0" numFmtId="164"/>
    <dataField name="Razlika " fld="4" baseField="1" baseItem="0" numFmtId="164"/>
  </dataFields>
  <formats count="2"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outline="0" collapsedLevelsAreSubtotals="1" fieldPosition="0"/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zvedena tabela budžetskih rashoda" altTextSummary="Rezime predviđenog troška, stvarnog troška i razlike za sve troškove navedenih na listi „Detalji budžeta“. " hideValuesRow="1"/>
    </ext>
  </extLst>
</pivotTableDefinition>
</file>

<file path=xl/pivotTables/pivotTable2.xml><?xml version="1.0" encoding="utf-8"?>
<pivotTableDefinition xmlns="http://schemas.openxmlformats.org/spreadsheetml/2006/main" name="Rezimebudžeta" cacheId="4" applyNumberFormats="0" applyBorderFormats="0" applyFontFormats="0" applyPatternFormats="0" applyAlignmentFormats="0" applyWidthHeightFormats="1" dataCaption="Vrednosti" updatedVersion="5" minRefreshableVersion="3" itemPrintTitles="1" createdVersion="4" indent="0" outline="1" outlineData="1" multipleFieldFilters="0" chartFormat="4" rowHeaderCaption="Kategorija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65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Troškovi" fld="3" baseField="1" baseItem="0"/>
  </dataFields>
  <formats count="2">
    <format dxfId="2">
      <pivotArea field="1" type="button" dataOnly="0" labelOnly="1" outline="0" axis="axisRow" fieldPosition="0"/>
    </format>
    <format dxfId="1">
      <pivotArea dataOnly="0" labelOnly="1" outline="0" axis="axisValues" fieldPosition="0"/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odaci za grafikon pregleda budžeta" altTextSummary="Rezime svih stvarnih troškova po kategorijama na listu „Detalji budžeta“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Kategorija" sourceName="Kategorija">
  <pivotTables>
    <pivotTable tabId="4" name="BudgetSummaryPivotTable"/>
  </pivotTables>
  <data>
    <tabular pivotCacheId="3">
      <items count="12">
        <i x="0" s="1"/>
        <i x="4" s="1"/>
        <i x="2" s="1"/>
        <i x="6" s="1"/>
        <i x="7" s="1"/>
        <i x="8" s="1"/>
        <i x="5" s="1"/>
        <i x="3" s="1"/>
        <i x="10" s="1"/>
        <i x="11" s="1"/>
        <i x="9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ategorija" cache="Slicer_Kategorija" caption="Držite pritisnut taster „Ctrl“ da biste izabrali više kategorija" columnCount="4" rowHeight="225425"/>
</slicers>
</file>

<file path=xl/tables/table1.xml><?xml version="1.0" encoding="utf-8"?>
<table xmlns="http://schemas.openxmlformats.org/spreadsheetml/2006/main" id="1" name="BudgetDetails" displayName="BudgetDetails" ref="B2:G62" totalsRowCount="1" headerRowDxfId="10">
  <autoFilter ref="B2:G61"/>
  <sortState ref="B2:G60">
    <sortCondition ref="C2:C60"/>
    <sortCondition ref="B2:B60"/>
  </sortState>
  <tableColumns count="6">
    <tableColumn id="2" name="Opis" totalsRowLabel="Ukupno"/>
    <tableColumn id="1" name="Kategorija"/>
    <tableColumn id="3" name="Predviđeni trošak" totalsRowFunction="sum" dataDxfId="9" totalsRowDxfId="8"/>
    <tableColumn id="4" name="Stvarni trošak" totalsRowFunction="sum" dataDxfId="7" totalsRowDxfId="6"/>
    <tableColumn id="5" name="Razlika" totalsRowFunction="sum" dataDxfId="5" totalsRowDxfId="4">
      <calculatedColumnFormula>BudgetDetails[[#This Row],[Predviđeni trošak]]-BudgetDetails[[#This Row],[Stvarni trošak]]</calculatedColumnFormula>
    </tableColumn>
    <tableColumn id="6" name="Pregled stvarnog troška" totalsRowDxfId="3">
      <calculatedColumnFormula>BudgetDetails[[#This Row],[Stvarni trošak]]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Tabela mesečnih troškova" altTextSummary="Lista mesečnih troškova po kategorijama. Uključuje predviđene i stvarne troškove i izračunava razliku."/>
    </ext>
  </extLst>
</table>
</file>

<file path=xl/tables/table2.xml><?xml version="1.0" encoding="utf-8"?>
<table xmlns="http://schemas.openxmlformats.org/spreadsheetml/2006/main" id="2" name="BudgetCategoryLookup" displayName="BudgetCategoryLookup" ref="E2:E14" totalsRowShown="0" headerRowDxfId="0">
  <autoFilter ref="E2:E14"/>
  <sortState ref="E2:E13">
    <sortCondition ref="E1:E13"/>
  </sortState>
  <tableColumns count="1">
    <tableColumn id="1" name="Pronalaženje kategorije budžeta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Tabela pronalaženja kategorije budžeta" altTextSummary="Lista kategorija dostupnih u padajućem meniju „Kategorija“ lista „Detalji budžeta“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N93"/>
  <sheetViews>
    <sheetView showGridLines="0" tabSelected="1" zoomScale="90" zoomScaleNormal="90" workbookViewId="0"/>
  </sheetViews>
  <sheetFormatPr defaultRowHeight="13.5" x14ac:dyDescent="0.25"/>
  <cols>
    <col min="1" max="1" width="2" style="10" customWidth="1"/>
    <col min="2" max="2" width="19.5" style="10" customWidth="1"/>
    <col min="3" max="3" width="14.25" style="10" customWidth="1"/>
    <col min="4" max="4" width="11.5" style="10" customWidth="1"/>
    <col min="5" max="5" width="2" style="10" customWidth="1"/>
    <col min="6" max="6" width="15.5" style="10" customWidth="1"/>
    <col min="7" max="7" width="11.75" style="10" customWidth="1"/>
    <col min="8" max="8" width="4" style="10" customWidth="1"/>
    <col min="9" max="9" width="3.625" style="10" customWidth="1"/>
    <col min="10" max="10" width="36.375" style="10" customWidth="1"/>
    <col min="11" max="12" width="16.5" style="10" customWidth="1"/>
    <col min="13" max="13" width="14.625" style="10" customWidth="1"/>
    <col min="14" max="14" width="3.625" style="10" customWidth="1"/>
    <col min="15" max="16384" width="9" style="10"/>
  </cols>
  <sheetData>
    <row r="1" spans="1:14" ht="60.75" customHeight="1" x14ac:dyDescent="0.25">
      <c r="B1" s="11" t="s">
        <v>80</v>
      </c>
      <c r="C1" s="12"/>
      <c r="D1" s="12"/>
      <c r="E1" s="12"/>
      <c r="F1" s="13"/>
      <c r="G1" s="13"/>
      <c r="H1" s="13"/>
      <c r="I1" s="15"/>
      <c r="J1" s="11" t="s">
        <v>81</v>
      </c>
      <c r="K1" s="11"/>
      <c r="L1" s="11"/>
      <c r="M1" s="11"/>
    </row>
    <row r="2" spans="1:14" ht="30.75" customHeight="1" x14ac:dyDescent="0.25">
      <c r="A2" s="16"/>
      <c r="B2" s="17" t="s">
        <v>79</v>
      </c>
      <c r="D2" s="18"/>
      <c r="E2" s="19"/>
      <c r="H2" s="18"/>
      <c r="J2" s="21"/>
      <c r="K2" s="21"/>
      <c r="L2" s="21"/>
      <c r="M2" s="21"/>
    </row>
    <row r="3" spans="1:14" ht="15" customHeight="1" x14ac:dyDescent="0.25">
      <c r="A3" s="16"/>
      <c r="B3" s="22" t="s">
        <v>87</v>
      </c>
      <c r="C3" s="41" t="s">
        <v>88</v>
      </c>
      <c r="E3" s="18"/>
      <c r="G3" s="48">
        <f>D17-SUM(BudgetDetails[Predviđeni trošak])</f>
        <v>1585</v>
      </c>
      <c r="H3" s="18"/>
      <c r="J3" s="52"/>
      <c r="K3" s="47"/>
      <c r="L3" s="47"/>
      <c r="M3" s="47"/>
    </row>
    <row r="4" spans="1:14" ht="15" customHeight="1" x14ac:dyDescent="0.25">
      <c r="A4" s="16"/>
      <c r="B4" s="22" t="s">
        <v>84</v>
      </c>
      <c r="C4" s="41" t="s">
        <v>85</v>
      </c>
      <c r="E4" s="18"/>
      <c r="G4" s="48">
        <f>D11-SUM(BudgetDetails[Stvarni trošak])</f>
        <v>1740</v>
      </c>
      <c r="H4" s="18"/>
      <c r="J4" s="21"/>
      <c r="K4" s="21"/>
      <c r="L4" s="21"/>
      <c r="M4" s="21"/>
    </row>
    <row r="5" spans="1:14" ht="15" customHeight="1" x14ac:dyDescent="0.25">
      <c r="B5" s="22" t="s">
        <v>4</v>
      </c>
      <c r="C5" s="41" t="s">
        <v>86</v>
      </c>
      <c r="E5" s="18"/>
      <c r="G5" s="48">
        <f>G4-G3</f>
        <v>155</v>
      </c>
      <c r="H5" s="23"/>
      <c r="J5" s="21"/>
      <c r="K5" s="21"/>
      <c r="L5" s="21"/>
      <c r="M5" s="21"/>
    </row>
    <row r="6" spans="1:14" ht="15" customHeight="1" x14ac:dyDescent="0.25">
      <c r="B6" s="24"/>
      <c r="C6" s="12"/>
      <c r="D6" s="25"/>
      <c r="E6" s="12"/>
      <c r="F6" s="12"/>
      <c r="G6" s="12"/>
      <c r="H6" s="25"/>
      <c r="J6" s="21"/>
      <c r="K6" s="21"/>
      <c r="L6" s="21"/>
      <c r="M6" s="21"/>
    </row>
    <row r="7" spans="1:14" ht="30" customHeight="1" x14ac:dyDescent="0.25">
      <c r="A7" s="18"/>
      <c r="B7" s="26" t="s">
        <v>77</v>
      </c>
      <c r="C7" s="19"/>
      <c r="D7" s="27"/>
      <c r="E7" s="28"/>
      <c r="F7" s="26" t="s">
        <v>78</v>
      </c>
      <c r="G7" s="29"/>
      <c r="H7" s="19"/>
      <c r="J7" s="46" t="s">
        <v>93</v>
      </c>
      <c r="K7" s="45"/>
      <c r="L7" s="45"/>
      <c r="M7" s="45"/>
    </row>
    <row r="8" spans="1:14" ht="15" customHeight="1" x14ac:dyDescent="0.25">
      <c r="A8" s="18"/>
      <c r="B8" s="55" t="s">
        <v>82</v>
      </c>
      <c r="C8" s="18" t="s">
        <v>49</v>
      </c>
      <c r="D8" s="48">
        <v>5800</v>
      </c>
      <c r="E8" s="30"/>
      <c r="F8" s="56" t="s">
        <v>82</v>
      </c>
      <c r="G8" s="57">
        <f>SUM(BudgetDetails[Stvarni trošak])</f>
        <v>7860</v>
      </c>
      <c r="H8" s="18"/>
      <c r="J8" s="44"/>
      <c r="K8" s="44"/>
      <c r="L8" s="44"/>
      <c r="M8" s="18"/>
      <c r="N8"/>
    </row>
    <row r="9" spans="1:14" ht="15" customHeight="1" x14ac:dyDescent="0.25">
      <c r="A9" s="18"/>
      <c r="B9" s="55"/>
      <c r="C9" s="18" t="s">
        <v>72</v>
      </c>
      <c r="D9" s="48">
        <v>2300</v>
      </c>
      <c r="E9" s="30"/>
      <c r="F9" s="56"/>
      <c r="G9" s="57"/>
      <c r="H9" s="18"/>
      <c r="J9" s="43" t="s">
        <v>0</v>
      </c>
      <c r="K9" s="42" t="s">
        <v>95</v>
      </c>
      <c r="L9" s="42" t="s">
        <v>96</v>
      </c>
      <c r="M9" s="42" t="s">
        <v>97</v>
      </c>
      <c r="N9"/>
    </row>
    <row r="10" spans="1:14" ht="15" customHeight="1" x14ac:dyDescent="0.25">
      <c r="A10" s="18"/>
      <c r="B10" s="55"/>
      <c r="C10" s="18" t="s">
        <v>50</v>
      </c>
      <c r="D10" s="48">
        <v>1500</v>
      </c>
      <c r="E10" s="30"/>
      <c r="F10" s="56"/>
      <c r="G10" s="57"/>
      <c r="H10" s="39"/>
      <c r="J10" s="1" t="s">
        <v>71</v>
      </c>
      <c r="K10" s="51">
        <v>140</v>
      </c>
      <c r="L10" s="51">
        <v>140</v>
      </c>
      <c r="M10" s="51">
        <v>0</v>
      </c>
    </row>
    <row r="11" spans="1:14" ht="15" customHeight="1" x14ac:dyDescent="0.25">
      <c r="A11" s="18"/>
      <c r="B11" s="55"/>
      <c r="C11" s="31" t="s">
        <v>51</v>
      </c>
      <c r="D11" s="49">
        <f>SUM(D8:D10)</f>
        <v>9600</v>
      </c>
      <c r="E11" s="30"/>
      <c r="F11" s="56"/>
      <c r="G11" s="57"/>
      <c r="H11" s="39"/>
      <c r="J11" s="1"/>
      <c r="K11" s="51"/>
      <c r="L11" s="51"/>
      <c r="M11" s="51"/>
    </row>
    <row r="12" spans="1:14" ht="15" customHeight="1" x14ac:dyDescent="0.25">
      <c r="A12" s="18"/>
      <c r="B12" s="32"/>
      <c r="C12" s="12"/>
      <c r="D12" s="12"/>
      <c r="E12" s="33"/>
      <c r="F12" s="34"/>
      <c r="G12" s="35"/>
      <c r="H12" s="12"/>
      <c r="J12" s="1" t="s">
        <v>24</v>
      </c>
      <c r="K12" s="51">
        <v>400</v>
      </c>
      <c r="L12" s="51">
        <v>358</v>
      </c>
      <c r="M12" s="51">
        <v>42</v>
      </c>
    </row>
    <row r="13" spans="1:14" ht="15" customHeight="1" x14ac:dyDescent="0.25">
      <c r="A13" s="18"/>
      <c r="B13" s="60" t="s">
        <v>83</v>
      </c>
      <c r="C13" s="18"/>
      <c r="D13" s="18"/>
      <c r="E13" s="30"/>
      <c r="F13" s="58" t="s">
        <v>83</v>
      </c>
      <c r="G13" s="59">
        <f>SUM(BudgetDetails[Predviđeni trošak])</f>
        <v>7915</v>
      </c>
      <c r="H13" s="18"/>
      <c r="J13" s="1"/>
      <c r="K13" s="51"/>
      <c r="L13" s="51"/>
      <c r="M13" s="51"/>
    </row>
    <row r="14" spans="1:14" ht="15" customHeight="1" x14ac:dyDescent="0.25">
      <c r="A14" s="18"/>
      <c r="B14" s="61"/>
      <c r="C14" s="18" t="s">
        <v>49</v>
      </c>
      <c r="D14" s="48">
        <v>6000</v>
      </c>
      <c r="E14" s="30"/>
      <c r="F14" s="56"/>
      <c r="G14" s="57"/>
      <c r="H14" s="18"/>
      <c r="J14" s="1" t="s">
        <v>19</v>
      </c>
      <c r="K14" s="51">
        <v>1100</v>
      </c>
      <c r="L14" s="51">
        <v>1320</v>
      </c>
      <c r="M14" s="51">
        <v>-220</v>
      </c>
    </row>
    <row r="15" spans="1:14" ht="15" customHeight="1" x14ac:dyDescent="0.25">
      <c r="A15" s="18"/>
      <c r="B15" s="61"/>
      <c r="C15" s="18" t="s">
        <v>72</v>
      </c>
      <c r="D15" s="48">
        <v>1000</v>
      </c>
      <c r="E15" s="30"/>
      <c r="F15" s="56"/>
      <c r="G15" s="57"/>
      <c r="H15" s="39"/>
      <c r="J15" s="1"/>
      <c r="K15" s="51"/>
      <c r="L15" s="51"/>
      <c r="M15" s="51"/>
    </row>
    <row r="16" spans="1:14" ht="15" customHeight="1" x14ac:dyDescent="0.25">
      <c r="A16" s="18"/>
      <c r="B16" s="61"/>
      <c r="C16" s="18" t="s">
        <v>50</v>
      </c>
      <c r="D16" s="48">
        <v>2500</v>
      </c>
      <c r="E16" s="30"/>
      <c r="F16" s="56"/>
      <c r="G16" s="57"/>
      <c r="H16" s="39"/>
      <c r="J16" s="1" t="s">
        <v>29</v>
      </c>
      <c r="K16" s="51">
        <v>100</v>
      </c>
      <c r="L16" s="51">
        <v>125</v>
      </c>
      <c r="M16" s="51">
        <v>-25</v>
      </c>
    </row>
    <row r="17" spans="1:13" ht="15" customHeight="1" x14ac:dyDescent="0.25">
      <c r="A17" s="18"/>
      <c r="B17" s="61"/>
      <c r="C17" s="31" t="s">
        <v>51</v>
      </c>
      <c r="D17" s="49">
        <f>SUM(D14:D16)</f>
        <v>9500</v>
      </c>
      <c r="E17" s="20"/>
      <c r="F17" s="56"/>
      <c r="G17" s="57"/>
      <c r="H17" s="40"/>
      <c r="J17" s="1"/>
      <c r="K17" s="51"/>
      <c r="L17" s="51"/>
      <c r="M17" s="51"/>
    </row>
    <row r="18" spans="1:13" ht="15" customHeight="1" x14ac:dyDescent="0.25">
      <c r="A18" s="18"/>
      <c r="B18" s="36"/>
      <c r="C18" s="13"/>
      <c r="D18" s="13"/>
      <c r="E18" s="14"/>
      <c r="F18" s="34"/>
      <c r="G18" s="35"/>
      <c r="H18" s="13"/>
      <c r="J18" s="1" t="s">
        <v>5</v>
      </c>
      <c r="K18" s="51">
        <v>2830</v>
      </c>
      <c r="L18" s="51">
        <v>2702</v>
      </c>
      <c r="M18" s="51">
        <v>128</v>
      </c>
    </row>
    <row r="19" spans="1:13" ht="15" customHeight="1" x14ac:dyDescent="0.25">
      <c r="H19" s="18"/>
      <c r="J19" s="1"/>
      <c r="K19" s="51"/>
      <c r="L19" s="51"/>
      <c r="M19" s="51"/>
    </row>
    <row r="20" spans="1:13" ht="15" customHeight="1" x14ac:dyDescent="0.25">
      <c r="E20" s="37"/>
      <c r="H20" s="18"/>
      <c r="J20" s="1" t="s">
        <v>15</v>
      </c>
      <c r="K20" s="51">
        <v>900</v>
      </c>
      <c r="L20" s="51">
        <v>900</v>
      </c>
      <c r="M20" s="51">
        <v>0</v>
      </c>
    </row>
    <row r="21" spans="1:13" ht="15" customHeight="1" x14ac:dyDescent="0.25">
      <c r="E21" s="37"/>
      <c r="H21" s="18"/>
      <c r="J21" s="1"/>
      <c r="K21" s="51"/>
      <c r="L21" s="51"/>
      <c r="M21" s="51"/>
    </row>
    <row r="22" spans="1:13" ht="15" customHeight="1" x14ac:dyDescent="0.25">
      <c r="E22" s="37"/>
      <c r="H22" s="18"/>
      <c r="J22" s="1" t="s">
        <v>39</v>
      </c>
      <c r="K22" s="51">
        <v>200</v>
      </c>
      <c r="L22" s="51">
        <v>200</v>
      </c>
      <c r="M22" s="51">
        <v>0</v>
      </c>
    </row>
    <row r="23" spans="1:13" ht="15" customHeight="1" x14ac:dyDescent="0.25">
      <c r="E23" s="37"/>
      <c r="H23" s="18"/>
      <c r="J23" s="1"/>
      <c r="K23" s="51"/>
      <c r="L23" s="51"/>
      <c r="M23" s="51"/>
    </row>
    <row r="24" spans="1:13" ht="15" customHeight="1" x14ac:dyDescent="0.25">
      <c r="E24" s="37"/>
      <c r="H24" s="18"/>
      <c r="J24" s="1" t="s">
        <v>34</v>
      </c>
      <c r="K24" s="51">
        <v>150</v>
      </c>
      <c r="L24" s="51">
        <v>140</v>
      </c>
      <c r="M24" s="51">
        <v>10</v>
      </c>
    </row>
    <row r="25" spans="1:13" ht="15" customHeight="1" x14ac:dyDescent="0.25">
      <c r="E25" s="37"/>
      <c r="H25" s="18"/>
      <c r="J25" s="1"/>
      <c r="K25" s="51"/>
      <c r="L25" s="51"/>
      <c r="M25" s="51"/>
    </row>
    <row r="26" spans="1:13" ht="15" customHeight="1" x14ac:dyDescent="0.25">
      <c r="E26" s="37"/>
      <c r="H26" s="18"/>
      <c r="J26" s="1" t="s">
        <v>32</v>
      </c>
      <c r="K26" s="51">
        <v>170</v>
      </c>
      <c r="L26" s="51">
        <v>100</v>
      </c>
      <c r="M26" s="51">
        <v>70</v>
      </c>
    </row>
    <row r="27" spans="1:13" ht="15" customHeight="1" x14ac:dyDescent="0.25">
      <c r="E27" s="37"/>
      <c r="H27" s="18"/>
      <c r="J27" s="1"/>
      <c r="K27" s="51"/>
      <c r="L27" s="51"/>
      <c r="M27" s="51"/>
    </row>
    <row r="28" spans="1:13" ht="15" customHeight="1" x14ac:dyDescent="0.25">
      <c r="E28" s="37"/>
      <c r="H28" s="18"/>
      <c r="J28" s="1" t="s">
        <v>58</v>
      </c>
      <c r="K28" s="51">
        <v>200</v>
      </c>
      <c r="L28" s="51">
        <v>200</v>
      </c>
      <c r="M28" s="51">
        <v>0</v>
      </c>
    </row>
    <row r="29" spans="1:13" ht="15" customHeight="1" x14ac:dyDescent="0.25">
      <c r="E29" s="37"/>
      <c r="H29" s="18"/>
      <c r="J29" s="1"/>
      <c r="K29" s="51"/>
      <c r="L29" s="51"/>
      <c r="M29" s="51"/>
    </row>
    <row r="30" spans="1:13" ht="15" customHeight="1" x14ac:dyDescent="0.25">
      <c r="E30" s="37"/>
      <c r="H30" s="18"/>
      <c r="J30" s="1" t="s">
        <v>45</v>
      </c>
      <c r="K30" s="51">
        <v>300</v>
      </c>
      <c r="L30" s="51">
        <v>300</v>
      </c>
      <c r="M30" s="51">
        <v>0</v>
      </c>
    </row>
    <row r="31" spans="1:13" ht="15" customHeight="1" x14ac:dyDescent="0.25">
      <c r="E31" s="37"/>
      <c r="H31" s="18"/>
      <c r="J31" s="1"/>
      <c r="K31" s="51"/>
      <c r="L31" s="51"/>
      <c r="M31" s="51"/>
    </row>
    <row r="32" spans="1:13" ht="15" customHeight="1" x14ac:dyDescent="0.25">
      <c r="E32" s="37"/>
      <c r="H32" s="18"/>
      <c r="J32" s="1" t="s">
        <v>12</v>
      </c>
      <c r="K32" s="51">
        <v>1425</v>
      </c>
      <c r="L32" s="51">
        <v>1375</v>
      </c>
      <c r="M32" s="51">
        <v>50</v>
      </c>
    </row>
    <row r="33" spans="5:13" ht="15" customHeight="1" x14ac:dyDescent="0.25">
      <c r="E33" s="37"/>
      <c r="H33" s="18"/>
      <c r="J33" s="1"/>
      <c r="K33" s="51"/>
      <c r="L33" s="51"/>
      <c r="M33" s="51"/>
    </row>
    <row r="34" spans="5:13" ht="15" customHeight="1" x14ac:dyDescent="0.25">
      <c r="E34" s="37"/>
      <c r="H34" s="18"/>
      <c r="J34" s="1" t="s">
        <v>94</v>
      </c>
      <c r="K34" s="51">
        <v>7915</v>
      </c>
      <c r="L34" s="51">
        <v>7860</v>
      </c>
      <c r="M34" s="51">
        <v>55</v>
      </c>
    </row>
    <row r="35" spans="5:13" ht="15" customHeight="1" x14ac:dyDescent="0.25">
      <c r="E35" s="37"/>
      <c r="H35" s="18"/>
      <c r="J35"/>
      <c r="K35"/>
      <c r="L35"/>
      <c r="M35"/>
    </row>
    <row r="36" spans="5:13" x14ac:dyDescent="0.25">
      <c r="J36"/>
      <c r="K36"/>
      <c r="L36"/>
      <c r="M36"/>
    </row>
    <row r="37" spans="5:13" x14ac:dyDescent="0.25">
      <c r="J37"/>
      <c r="K37"/>
      <c r="L37"/>
      <c r="M37"/>
    </row>
    <row r="38" spans="5:13" x14ac:dyDescent="0.25">
      <c r="J38"/>
      <c r="K38"/>
      <c r="L38"/>
      <c r="M38"/>
    </row>
    <row r="39" spans="5:13" x14ac:dyDescent="0.25">
      <c r="J39"/>
      <c r="K39"/>
      <c r="L39"/>
      <c r="M39"/>
    </row>
    <row r="40" spans="5:13" x14ac:dyDescent="0.25">
      <c r="J40"/>
      <c r="K40"/>
      <c r="L40"/>
      <c r="M40"/>
    </row>
    <row r="41" spans="5:13" x14ac:dyDescent="0.25">
      <c r="J41"/>
      <c r="K41"/>
      <c r="L41"/>
      <c r="M41"/>
    </row>
    <row r="42" spans="5:13" x14ac:dyDescent="0.25">
      <c r="J42"/>
      <c r="K42"/>
      <c r="L42"/>
      <c r="M42"/>
    </row>
    <row r="43" spans="5:13" x14ac:dyDescent="0.25">
      <c r="J43"/>
      <c r="K43"/>
      <c r="L43"/>
      <c r="M43"/>
    </row>
    <row r="44" spans="5:13" x14ac:dyDescent="0.25">
      <c r="J44"/>
      <c r="K44"/>
      <c r="L44"/>
      <c r="M44"/>
    </row>
    <row r="45" spans="5:13" x14ac:dyDescent="0.25">
      <c r="J45"/>
      <c r="K45"/>
      <c r="L45"/>
      <c r="M45"/>
    </row>
    <row r="46" spans="5:13" x14ac:dyDescent="0.25">
      <c r="J46"/>
      <c r="K46"/>
      <c r="L46"/>
      <c r="M46"/>
    </row>
    <row r="47" spans="5:13" x14ac:dyDescent="0.25">
      <c r="J47"/>
      <c r="K47"/>
      <c r="L47"/>
      <c r="M47"/>
    </row>
    <row r="48" spans="5:13" x14ac:dyDescent="0.25">
      <c r="J48"/>
      <c r="K48"/>
      <c r="L48"/>
      <c r="M48"/>
    </row>
    <row r="49" spans="10:13" x14ac:dyDescent="0.25">
      <c r="J49"/>
      <c r="K49"/>
      <c r="L49"/>
      <c r="M49"/>
    </row>
    <row r="50" spans="10:13" x14ac:dyDescent="0.25">
      <c r="J50"/>
      <c r="K50"/>
      <c r="L50"/>
      <c r="M50"/>
    </row>
    <row r="51" spans="10:13" x14ac:dyDescent="0.25">
      <c r="J51"/>
      <c r="K51"/>
      <c r="L51"/>
      <c r="M51"/>
    </row>
    <row r="52" spans="10:13" x14ac:dyDescent="0.25">
      <c r="J52"/>
      <c r="K52"/>
      <c r="L52"/>
      <c r="M52"/>
    </row>
    <row r="53" spans="10:13" x14ac:dyDescent="0.25">
      <c r="J53"/>
      <c r="K53"/>
      <c r="L53"/>
      <c r="M53"/>
    </row>
    <row r="54" spans="10:13" x14ac:dyDescent="0.25">
      <c r="J54"/>
      <c r="K54"/>
      <c r="L54"/>
      <c r="M54"/>
    </row>
    <row r="55" spans="10:13" x14ac:dyDescent="0.25">
      <c r="J55"/>
      <c r="K55"/>
      <c r="L55"/>
      <c r="M55"/>
    </row>
    <row r="56" spans="10:13" x14ac:dyDescent="0.25">
      <c r="J56"/>
      <c r="K56"/>
      <c r="L56"/>
      <c r="M56"/>
    </row>
    <row r="57" spans="10:13" x14ac:dyDescent="0.25">
      <c r="J57"/>
      <c r="K57"/>
      <c r="L57"/>
      <c r="M57"/>
    </row>
    <row r="58" spans="10:13" x14ac:dyDescent="0.25">
      <c r="J58"/>
      <c r="K58"/>
      <c r="L58"/>
      <c r="M58"/>
    </row>
    <row r="59" spans="10:13" x14ac:dyDescent="0.25">
      <c r="J59"/>
      <c r="K59"/>
      <c r="L59"/>
      <c r="M59"/>
    </row>
    <row r="60" spans="10:13" x14ac:dyDescent="0.25">
      <c r="J60"/>
      <c r="K60"/>
      <c r="L60"/>
      <c r="M60"/>
    </row>
    <row r="61" spans="10:13" x14ac:dyDescent="0.25">
      <c r="J61"/>
      <c r="K61"/>
      <c r="L61"/>
      <c r="M61"/>
    </row>
    <row r="62" spans="10:13" x14ac:dyDescent="0.25">
      <c r="J62"/>
      <c r="K62"/>
      <c r="L62"/>
      <c r="M62"/>
    </row>
    <row r="63" spans="10:13" x14ac:dyDescent="0.25">
      <c r="J63"/>
      <c r="K63"/>
      <c r="L63"/>
      <c r="M63"/>
    </row>
    <row r="64" spans="10:13" x14ac:dyDescent="0.25">
      <c r="J64"/>
      <c r="K64"/>
      <c r="L64"/>
      <c r="M64"/>
    </row>
    <row r="65" spans="10:13" x14ac:dyDescent="0.25">
      <c r="J65"/>
      <c r="K65"/>
      <c r="L65"/>
      <c r="M65"/>
    </row>
    <row r="66" spans="10:13" x14ac:dyDescent="0.25">
      <c r="J66"/>
      <c r="K66"/>
      <c r="L66"/>
      <c r="M66"/>
    </row>
    <row r="67" spans="10:13" x14ac:dyDescent="0.25">
      <c r="J67"/>
      <c r="K67"/>
      <c r="L67"/>
      <c r="M67"/>
    </row>
    <row r="68" spans="10:13" x14ac:dyDescent="0.25">
      <c r="J68"/>
      <c r="K68"/>
      <c r="L68"/>
      <c r="M68"/>
    </row>
    <row r="69" spans="10:13" x14ac:dyDescent="0.25">
      <c r="J69"/>
      <c r="K69"/>
      <c r="L69"/>
      <c r="M69"/>
    </row>
    <row r="70" spans="10:13" x14ac:dyDescent="0.25">
      <c r="J70"/>
      <c r="K70"/>
      <c r="L70"/>
      <c r="M70"/>
    </row>
    <row r="71" spans="10:13" x14ac:dyDescent="0.25">
      <c r="J71"/>
      <c r="K71"/>
      <c r="L71"/>
      <c r="M71"/>
    </row>
    <row r="72" spans="10:13" x14ac:dyDescent="0.25">
      <c r="J72"/>
      <c r="K72"/>
      <c r="L72"/>
      <c r="M72"/>
    </row>
    <row r="73" spans="10:13" x14ac:dyDescent="0.25">
      <c r="J73"/>
      <c r="K73"/>
      <c r="L73"/>
      <c r="M73"/>
    </row>
    <row r="74" spans="10:13" x14ac:dyDescent="0.25">
      <c r="J74"/>
      <c r="K74"/>
      <c r="L74"/>
      <c r="M74"/>
    </row>
    <row r="75" spans="10:13" x14ac:dyDescent="0.25">
      <c r="J75"/>
      <c r="K75"/>
      <c r="L75"/>
      <c r="M75"/>
    </row>
    <row r="76" spans="10:13" x14ac:dyDescent="0.25">
      <c r="J76"/>
      <c r="K76"/>
      <c r="L76"/>
      <c r="M76"/>
    </row>
    <row r="77" spans="10:13" x14ac:dyDescent="0.25">
      <c r="J77"/>
      <c r="K77"/>
      <c r="L77"/>
      <c r="M77"/>
    </row>
    <row r="78" spans="10:13" x14ac:dyDescent="0.25">
      <c r="J78"/>
      <c r="K78"/>
      <c r="L78"/>
      <c r="M78"/>
    </row>
    <row r="79" spans="10:13" x14ac:dyDescent="0.25">
      <c r="J79"/>
      <c r="K79"/>
      <c r="L79"/>
      <c r="M79"/>
    </row>
    <row r="80" spans="10:13" x14ac:dyDescent="0.25">
      <c r="J80"/>
      <c r="K80"/>
      <c r="L80"/>
      <c r="M80"/>
    </row>
    <row r="81" spans="10:13" x14ac:dyDescent="0.25">
      <c r="J81"/>
      <c r="K81"/>
      <c r="L81"/>
      <c r="M81"/>
    </row>
    <row r="82" spans="10:13" x14ac:dyDescent="0.25">
      <c r="J82"/>
      <c r="K82"/>
      <c r="L82"/>
      <c r="M82"/>
    </row>
    <row r="83" spans="10:13" x14ac:dyDescent="0.25">
      <c r="J83"/>
      <c r="K83"/>
      <c r="L83"/>
      <c r="M83"/>
    </row>
    <row r="84" spans="10:13" x14ac:dyDescent="0.25">
      <c r="J84"/>
      <c r="K84"/>
      <c r="L84"/>
      <c r="M84"/>
    </row>
    <row r="85" spans="10:13" x14ac:dyDescent="0.25">
      <c r="J85"/>
      <c r="K85"/>
      <c r="L85"/>
      <c r="M85"/>
    </row>
    <row r="86" spans="10:13" x14ac:dyDescent="0.25">
      <c r="J86"/>
      <c r="K86"/>
      <c r="L86"/>
      <c r="M86"/>
    </row>
    <row r="87" spans="10:13" x14ac:dyDescent="0.25">
      <c r="J87"/>
      <c r="K87"/>
      <c r="L87"/>
      <c r="M87"/>
    </row>
    <row r="88" spans="10:13" x14ac:dyDescent="0.25">
      <c r="J88"/>
      <c r="K88"/>
      <c r="L88"/>
      <c r="M88"/>
    </row>
    <row r="89" spans="10:13" x14ac:dyDescent="0.25">
      <c r="J89"/>
      <c r="K89"/>
      <c r="L89"/>
      <c r="M89"/>
    </row>
    <row r="90" spans="10:13" x14ac:dyDescent="0.25">
      <c r="J90"/>
      <c r="K90"/>
      <c r="L90"/>
      <c r="M90"/>
    </row>
    <row r="91" spans="10:13" x14ac:dyDescent="0.25">
      <c r="J91"/>
      <c r="K91"/>
      <c r="L91"/>
      <c r="M91"/>
    </row>
    <row r="92" spans="10:13" x14ac:dyDescent="0.25">
      <c r="J92"/>
      <c r="K92"/>
      <c r="L92"/>
      <c r="M92"/>
    </row>
    <row r="93" spans="10:13" x14ac:dyDescent="0.25">
      <c r="J93"/>
      <c r="K93"/>
      <c r="L93"/>
      <c r="M93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B1:G350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.875" customWidth="1"/>
    <col min="2" max="2" width="27.875" customWidth="1"/>
    <col min="3" max="3" width="22.625" customWidth="1"/>
    <col min="4" max="4" width="17.625" customWidth="1"/>
    <col min="5" max="5" width="15" customWidth="1"/>
    <col min="6" max="6" width="13.25" customWidth="1"/>
    <col min="7" max="7" width="22.5" customWidth="1"/>
  </cols>
  <sheetData>
    <row r="1" spans="2:7" ht="46.5" customHeight="1" x14ac:dyDescent="0.25">
      <c r="B1" s="9" t="s">
        <v>90</v>
      </c>
      <c r="C1" s="8"/>
      <c r="D1" s="8"/>
      <c r="E1" s="8"/>
      <c r="F1" s="8"/>
      <c r="G1" s="8"/>
    </row>
    <row r="2" spans="2:7" ht="25.5" customHeight="1" x14ac:dyDescent="0.25">
      <c r="B2" s="6" t="s">
        <v>1</v>
      </c>
      <c r="C2" s="6" t="s">
        <v>0</v>
      </c>
      <c r="D2" s="6" t="s">
        <v>2</v>
      </c>
      <c r="E2" s="6" t="s">
        <v>3</v>
      </c>
      <c r="F2" s="6" t="s">
        <v>4</v>
      </c>
      <c r="G2" s="6" t="s">
        <v>67</v>
      </c>
    </row>
    <row r="3" spans="2:7" ht="16.5" customHeight="1" x14ac:dyDescent="0.25">
      <c r="B3" s="2" t="s">
        <v>75</v>
      </c>
      <c r="C3" s="2" t="s">
        <v>71</v>
      </c>
      <c r="D3" s="50">
        <v>40</v>
      </c>
      <c r="E3" s="50">
        <v>40</v>
      </c>
      <c r="F3" s="50">
        <f>BudgetDetails[[#This Row],[Predviđeni trošak]]-BudgetDetails[[#This Row],[Stvarni trošak]]</f>
        <v>0</v>
      </c>
      <c r="G3" s="3">
        <f>BudgetDetails[[#This Row],[Stvarni trošak]]</f>
        <v>40</v>
      </c>
    </row>
    <row r="4" spans="2:7" ht="16.5" customHeight="1" x14ac:dyDescent="0.25">
      <c r="B4" s="2" t="s">
        <v>22</v>
      </c>
      <c r="C4" s="2" t="s">
        <v>71</v>
      </c>
      <c r="D4" s="50"/>
      <c r="E4" s="50"/>
      <c r="F4" s="50">
        <f>BudgetDetails[[#This Row],[Predviđeni trošak]]-BudgetDetails[[#This Row],[Stvarni trošak]]</f>
        <v>0</v>
      </c>
      <c r="G4" s="3">
        <f>BudgetDetails[[#This Row],[Stvarni trošak]]</f>
        <v>0</v>
      </c>
    </row>
    <row r="5" spans="2:7" ht="16.5" customHeight="1" x14ac:dyDescent="0.25">
      <c r="B5" s="2" t="s">
        <v>74</v>
      </c>
      <c r="C5" s="2" t="s">
        <v>71</v>
      </c>
      <c r="D5" s="50"/>
      <c r="E5" s="50"/>
      <c r="F5" s="50">
        <f>BudgetDetails[[#This Row],[Predviđeni trošak]]-BudgetDetails[[#This Row],[Stvarni trošak]]</f>
        <v>0</v>
      </c>
      <c r="G5" s="3">
        <f>BudgetDetails[[#This Row],[Stvarni trošak]]</f>
        <v>0</v>
      </c>
    </row>
    <row r="6" spans="2:7" ht="16.5" customHeight="1" x14ac:dyDescent="0.25">
      <c r="B6" s="2" t="s">
        <v>73</v>
      </c>
      <c r="C6" s="2" t="s">
        <v>71</v>
      </c>
      <c r="D6" s="50">
        <v>100</v>
      </c>
      <c r="E6" s="50">
        <v>100</v>
      </c>
      <c r="F6" s="50">
        <f>BudgetDetails[[#This Row],[Predviđeni trošak]]-BudgetDetails[[#This Row],[Stvarni trošak]]</f>
        <v>0</v>
      </c>
      <c r="G6" s="3">
        <f>BudgetDetails[[#This Row],[Stvarni trošak]]</f>
        <v>100</v>
      </c>
    </row>
    <row r="7" spans="2:7" ht="16.5" customHeight="1" x14ac:dyDescent="0.25">
      <c r="B7" s="2" t="s">
        <v>26</v>
      </c>
      <c r="C7" s="2" t="s">
        <v>24</v>
      </c>
      <c r="D7" s="50">
        <v>50</v>
      </c>
      <c r="E7" s="50">
        <v>40</v>
      </c>
      <c r="F7" s="50">
        <f>BudgetDetails[[#This Row],[Predviđeni trošak]]-BudgetDetails[[#This Row],[Stvarni trošak]]</f>
        <v>10</v>
      </c>
      <c r="G7" s="3">
        <f>BudgetDetails[[#This Row],[Stvarni trošak]]</f>
        <v>40</v>
      </c>
    </row>
    <row r="8" spans="2:7" ht="16.5" customHeight="1" x14ac:dyDescent="0.25">
      <c r="B8" s="2" t="s">
        <v>28</v>
      </c>
      <c r="C8" s="2" t="s">
        <v>24</v>
      </c>
      <c r="D8" s="50">
        <v>200</v>
      </c>
      <c r="E8" s="50">
        <v>150</v>
      </c>
      <c r="F8" s="50">
        <f>BudgetDetails[[#This Row],[Predviđeni trošak]]-BudgetDetails[[#This Row],[Stvarni trošak]]</f>
        <v>50</v>
      </c>
      <c r="G8" s="3">
        <f>BudgetDetails[[#This Row],[Stvarni trošak]]</f>
        <v>150</v>
      </c>
    </row>
    <row r="9" spans="2:7" ht="16.5" customHeight="1" x14ac:dyDescent="0.25">
      <c r="B9" s="2" t="s">
        <v>25</v>
      </c>
      <c r="C9" s="2" t="s">
        <v>24</v>
      </c>
      <c r="D9" s="50">
        <v>50</v>
      </c>
      <c r="E9" s="50">
        <v>28</v>
      </c>
      <c r="F9" s="50">
        <f>BudgetDetails[[#This Row],[Predviđeni trošak]]-BudgetDetails[[#This Row],[Stvarni trošak]]</f>
        <v>22</v>
      </c>
      <c r="G9" s="3">
        <f>BudgetDetails[[#This Row],[Stvarni trošak]]</f>
        <v>28</v>
      </c>
    </row>
    <row r="10" spans="2:7" ht="16.5" customHeight="1" x14ac:dyDescent="0.25">
      <c r="B10" s="2" t="s">
        <v>63</v>
      </c>
      <c r="C10" s="2" t="s">
        <v>24</v>
      </c>
      <c r="D10" s="50">
        <v>50</v>
      </c>
      <c r="E10" s="50">
        <v>30</v>
      </c>
      <c r="F10" s="50">
        <f>BudgetDetails[[#This Row],[Predviđeni trošak]]-BudgetDetails[[#This Row],[Stvarni trošak]]</f>
        <v>20</v>
      </c>
      <c r="G10" s="3">
        <f>BudgetDetails[[#This Row],[Stvarni trošak]]</f>
        <v>30</v>
      </c>
    </row>
    <row r="11" spans="2:7" ht="16.5" customHeight="1" x14ac:dyDescent="0.25">
      <c r="B11" s="2" t="s">
        <v>27</v>
      </c>
      <c r="C11" s="2" t="s">
        <v>24</v>
      </c>
      <c r="D11" s="50">
        <v>0</v>
      </c>
      <c r="E11" s="50">
        <v>40</v>
      </c>
      <c r="F11" s="50">
        <f>BudgetDetails[[#This Row],[Predviđeni trošak]]-BudgetDetails[[#This Row],[Stvarni trošak]]</f>
        <v>-40</v>
      </c>
      <c r="G11" s="3">
        <f>BudgetDetails[[#This Row],[Stvarni trošak]]</f>
        <v>40</v>
      </c>
    </row>
    <row r="12" spans="2:7" ht="16.5" customHeight="1" x14ac:dyDescent="0.25">
      <c r="B12" s="2" t="s">
        <v>38</v>
      </c>
      <c r="C12" s="2" t="s">
        <v>24</v>
      </c>
      <c r="D12" s="50">
        <v>20</v>
      </c>
      <c r="E12" s="50">
        <v>50</v>
      </c>
      <c r="F12" s="50">
        <f>BudgetDetails[[#This Row],[Predviđeni trošak]]-BudgetDetails[[#This Row],[Stvarni trošak]]</f>
        <v>-30</v>
      </c>
      <c r="G12" s="3">
        <f>BudgetDetails[[#This Row],[Stvarni trošak]]</f>
        <v>50</v>
      </c>
    </row>
    <row r="13" spans="2:7" ht="16.5" customHeight="1" x14ac:dyDescent="0.25">
      <c r="B13" s="2" t="s">
        <v>37</v>
      </c>
      <c r="C13" s="2" t="s">
        <v>24</v>
      </c>
      <c r="D13" s="50">
        <v>30</v>
      </c>
      <c r="E13" s="50">
        <v>20</v>
      </c>
      <c r="F13" s="50">
        <f>BudgetDetails[[#This Row],[Predviđeni trošak]]-BudgetDetails[[#This Row],[Stvarni trošak]]</f>
        <v>10</v>
      </c>
      <c r="G13" s="3">
        <f>BudgetDetails[[#This Row],[Stvarni trošak]]</f>
        <v>20</v>
      </c>
    </row>
    <row r="14" spans="2:7" ht="16.5" customHeight="1" x14ac:dyDescent="0.25">
      <c r="B14" s="2" t="s">
        <v>21</v>
      </c>
      <c r="C14" s="2" t="s">
        <v>19</v>
      </c>
      <c r="D14" s="50">
        <v>1000</v>
      </c>
      <c r="E14" s="50">
        <v>1200</v>
      </c>
      <c r="F14" s="50">
        <f>BudgetDetails[[#This Row],[Predviđeni trošak]]-BudgetDetails[[#This Row],[Stvarni trošak]]</f>
        <v>-200</v>
      </c>
      <c r="G14" s="3">
        <f>BudgetDetails[[#This Row],[Stvarni trošak]]</f>
        <v>1200</v>
      </c>
    </row>
    <row r="15" spans="2:7" ht="16.5" customHeight="1" x14ac:dyDescent="0.25">
      <c r="B15" s="2" t="s">
        <v>20</v>
      </c>
      <c r="C15" s="2" t="s">
        <v>19</v>
      </c>
      <c r="D15" s="50">
        <v>100</v>
      </c>
      <c r="E15" s="50">
        <v>120</v>
      </c>
      <c r="F15" s="50">
        <f>BudgetDetails[[#This Row],[Predviđeni trošak]]-BudgetDetails[[#This Row],[Stvarni trošak]]</f>
        <v>-20</v>
      </c>
      <c r="G15" s="3">
        <f>BudgetDetails[[#This Row],[Stvarni trošak]]</f>
        <v>120</v>
      </c>
    </row>
    <row r="16" spans="2:7" ht="16.5" customHeight="1" x14ac:dyDescent="0.25">
      <c r="B16" s="2" t="s">
        <v>30</v>
      </c>
      <c r="C16" s="2" t="s">
        <v>29</v>
      </c>
      <c r="D16" s="50">
        <v>75</v>
      </c>
      <c r="E16" s="50">
        <v>100</v>
      </c>
      <c r="F16" s="50">
        <f>BudgetDetails[[#This Row],[Predviđeni trošak]]-BudgetDetails[[#This Row],[Stvarni trošak]]</f>
        <v>-25</v>
      </c>
      <c r="G16" s="3">
        <f>BudgetDetails[[#This Row],[Stvarni trošak]]</f>
        <v>100</v>
      </c>
    </row>
    <row r="17" spans="2:7" ht="16.5" customHeight="1" x14ac:dyDescent="0.25">
      <c r="B17" s="2" t="s">
        <v>31</v>
      </c>
      <c r="C17" s="2" t="s">
        <v>29</v>
      </c>
      <c r="D17" s="50">
        <v>25</v>
      </c>
      <c r="E17" s="50">
        <v>25</v>
      </c>
      <c r="F17" s="50">
        <f>BudgetDetails[[#This Row],[Predviđeni trošak]]-BudgetDetails[[#This Row],[Stvarni trošak]]</f>
        <v>0</v>
      </c>
      <c r="G17" s="3">
        <f>BudgetDetails[[#This Row],[Stvarni trošak]]</f>
        <v>25</v>
      </c>
    </row>
    <row r="18" spans="2:7" ht="16.5" customHeight="1" x14ac:dyDescent="0.25">
      <c r="B18" s="2" t="s">
        <v>68</v>
      </c>
      <c r="C18" s="2" t="s">
        <v>29</v>
      </c>
      <c r="D18" s="50"/>
      <c r="E18" s="50"/>
      <c r="F18" s="50">
        <f>BudgetDetails[[#This Row],[Predviđeni trošak]]-BudgetDetails[[#This Row],[Stvarni trošak]]</f>
        <v>0</v>
      </c>
      <c r="G18" s="3">
        <f>BudgetDetails[[#This Row],[Stvarni trošak]]</f>
        <v>0</v>
      </c>
    </row>
    <row r="19" spans="2:7" ht="16.5" customHeight="1" x14ac:dyDescent="0.25">
      <c r="B19" s="2" t="s">
        <v>69</v>
      </c>
      <c r="C19" s="2" t="s">
        <v>29</v>
      </c>
      <c r="D19" s="50"/>
      <c r="E19" s="50"/>
      <c r="F19" s="50">
        <f>BudgetDetails[[#This Row],[Predviđeni trošak]]-BudgetDetails[[#This Row],[Stvarni trošak]]</f>
        <v>0</v>
      </c>
      <c r="G19" s="3">
        <f>BudgetDetails[[#This Row],[Stvarni trošak]]</f>
        <v>0</v>
      </c>
    </row>
    <row r="20" spans="2:7" ht="16.5" customHeight="1" x14ac:dyDescent="0.25">
      <c r="B20" s="2" t="s">
        <v>62</v>
      </c>
      <c r="C20" s="2" t="s">
        <v>5</v>
      </c>
      <c r="D20" s="50">
        <v>100</v>
      </c>
      <c r="E20" s="50">
        <v>100</v>
      </c>
      <c r="F20" s="50">
        <f>BudgetDetails[[#This Row],[Predviđeni trošak]]-BudgetDetails[[#This Row],[Stvarni trošak]]</f>
        <v>0</v>
      </c>
      <c r="G20" s="3">
        <f>BudgetDetails[[#This Row],[Stvarni trošak]]</f>
        <v>100</v>
      </c>
    </row>
    <row r="21" spans="2:7" ht="16.5" customHeight="1" x14ac:dyDescent="0.25">
      <c r="B21" s="2" t="s">
        <v>8</v>
      </c>
      <c r="C21" s="2" t="s">
        <v>5</v>
      </c>
      <c r="D21" s="50">
        <v>45</v>
      </c>
      <c r="E21" s="50">
        <v>50</v>
      </c>
      <c r="F21" s="50">
        <f>BudgetDetails[[#This Row],[Predviđeni trošak]]-BudgetDetails[[#This Row],[Stvarni trošak]]</f>
        <v>-5</v>
      </c>
      <c r="G21" s="3">
        <f>BudgetDetails[[#This Row],[Stvarni trošak]]</f>
        <v>50</v>
      </c>
    </row>
    <row r="22" spans="2:7" ht="16.5" customHeight="1" x14ac:dyDescent="0.25">
      <c r="B22" s="2" t="s">
        <v>10</v>
      </c>
      <c r="C22" s="2" t="s">
        <v>5</v>
      </c>
      <c r="D22" s="50">
        <v>300</v>
      </c>
      <c r="E22" s="50">
        <v>400</v>
      </c>
      <c r="F22" s="50">
        <f>BudgetDetails[[#This Row],[Predviđeni trošak]]-BudgetDetails[[#This Row],[Stvarni trošak]]</f>
        <v>-100</v>
      </c>
      <c r="G22" s="3">
        <f>BudgetDetails[[#This Row],[Stvarni trošak]]</f>
        <v>400</v>
      </c>
    </row>
    <row r="23" spans="2:7" ht="16.5" customHeight="1" x14ac:dyDescent="0.25">
      <c r="B23" s="2" t="s">
        <v>56</v>
      </c>
      <c r="C23" s="2" t="s">
        <v>5</v>
      </c>
      <c r="D23" s="50">
        <v>200</v>
      </c>
      <c r="E23" s="50"/>
      <c r="F23" s="50">
        <f>BudgetDetails[[#This Row],[Predviđeni trošak]]-BudgetDetails[[#This Row],[Stvarni trošak]]</f>
        <v>200</v>
      </c>
      <c r="G23" s="3">
        <f>BudgetDetails[[#This Row],[Stvarni trošak]]</f>
        <v>0</v>
      </c>
    </row>
    <row r="24" spans="2:7" ht="16.5" customHeight="1" x14ac:dyDescent="0.25">
      <c r="B24" s="2" t="s">
        <v>9</v>
      </c>
      <c r="C24" s="2" t="s">
        <v>5</v>
      </c>
      <c r="D24" s="50">
        <v>200</v>
      </c>
      <c r="E24" s="50">
        <v>150</v>
      </c>
      <c r="F24" s="50">
        <f>BudgetDetails[[#This Row],[Predviđeni trošak]]-BudgetDetails[[#This Row],[Stvarni trošak]]</f>
        <v>50</v>
      </c>
      <c r="G24" s="3">
        <f>BudgetDetails[[#This Row],[Stvarni trošak]]</f>
        <v>150</v>
      </c>
    </row>
    <row r="25" spans="2:7" ht="16.5" customHeight="1" x14ac:dyDescent="0.25">
      <c r="B25" s="2" t="s">
        <v>11</v>
      </c>
      <c r="C25" s="2" t="s">
        <v>5</v>
      </c>
      <c r="D25" s="50">
        <v>1700</v>
      </c>
      <c r="E25" s="50">
        <v>1700</v>
      </c>
      <c r="F25" s="50">
        <f>BudgetDetails[[#This Row],[Predviđeni trošak]]-BudgetDetails[[#This Row],[Stvarni trošak]]</f>
        <v>0</v>
      </c>
      <c r="G25" s="3">
        <f>BudgetDetails[[#This Row],[Stvarni trošak]]</f>
        <v>1700</v>
      </c>
    </row>
    <row r="26" spans="2:7" ht="16.5" customHeight="1" x14ac:dyDescent="0.25">
      <c r="B26" s="2" t="s">
        <v>65</v>
      </c>
      <c r="C26" s="2" t="s">
        <v>5</v>
      </c>
      <c r="D26" s="50"/>
      <c r="E26" s="50"/>
      <c r="F26" s="50">
        <f>BudgetDetails[[#This Row],[Predviđeni trošak]]-BudgetDetails[[#This Row],[Stvarni trošak]]</f>
        <v>0</v>
      </c>
      <c r="G26" s="3">
        <f>BudgetDetails[[#This Row],[Stvarni trošak]]</f>
        <v>0</v>
      </c>
    </row>
    <row r="27" spans="2:7" ht="16.5" customHeight="1" x14ac:dyDescent="0.25">
      <c r="B27" s="2" t="s">
        <v>66</v>
      </c>
      <c r="C27" s="2" t="s">
        <v>5</v>
      </c>
      <c r="D27" s="50">
        <v>100</v>
      </c>
      <c r="E27" s="50">
        <v>100</v>
      </c>
      <c r="F27" s="50">
        <f>BudgetDetails[[#This Row],[Predviđeni trošak]]-BudgetDetails[[#This Row],[Stvarni trošak]]</f>
        <v>0</v>
      </c>
      <c r="G27" s="3">
        <f>BudgetDetails[[#This Row],[Stvarni trošak]]</f>
        <v>100</v>
      </c>
    </row>
    <row r="28" spans="2:7" ht="16.5" customHeight="1" x14ac:dyDescent="0.25">
      <c r="B28" s="2" t="s">
        <v>54</v>
      </c>
      <c r="C28" s="2" t="s">
        <v>5</v>
      </c>
      <c r="D28" s="50">
        <v>60</v>
      </c>
      <c r="E28" s="50">
        <v>60</v>
      </c>
      <c r="F28" s="50">
        <f>BudgetDetails[[#This Row],[Predviđeni trošak]]-BudgetDetails[[#This Row],[Stvarni trošak]]</f>
        <v>0</v>
      </c>
      <c r="G28" s="3">
        <f>BudgetDetails[[#This Row],[Stvarni trošak]]</f>
        <v>60</v>
      </c>
    </row>
    <row r="29" spans="2:7" ht="16.5" customHeight="1" x14ac:dyDescent="0.25">
      <c r="B29" s="2" t="s">
        <v>53</v>
      </c>
      <c r="C29" s="2" t="s">
        <v>5</v>
      </c>
      <c r="D29" s="50">
        <v>35</v>
      </c>
      <c r="E29" s="50">
        <v>39</v>
      </c>
      <c r="F29" s="50">
        <f>BudgetDetails[[#This Row],[Predviđeni trošak]]-BudgetDetails[[#This Row],[Stvarni trošak]]</f>
        <v>-4</v>
      </c>
      <c r="G29" s="3">
        <f>BudgetDetails[[#This Row],[Stvarni trošak]]</f>
        <v>39</v>
      </c>
    </row>
    <row r="30" spans="2:7" ht="16.5" customHeight="1" x14ac:dyDescent="0.25">
      <c r="B30" s="2" t="s">
        <v>6</v>
      </c>
      <c r="C30" s="2" t="s">
        <v>5</v>
      </c>
      <c r="D30" s="50">
        <v>40</v>
      </c>
      <c r="E30" s="50">
        <v>55</v>
      </c>
      <c r="F30" s="50">
        <f>BudgetDetails[[#This Row],[Predviđeni trošak]]-BudgetDetails[[#This Row],[Stvarni trošak]]</f>
        <v>-15</v>
      </c>
      <c r="G30" s="3">
        <f>BudgetDetails[[#This Row],[Stvarni trošak]]</f>
        <v>55</v>
      </c>
    </row>
    <row r="31" spans="2:7" ht="16.5" customHeight="1" x14ac:dyDescent="0.25">
      <c r="B31" s="2" t="s">
        <v>64</v>
      </c>
      <c r="C31" s="2" t="s">
        <v>5</v>
      </c>
      <c r="D31" s="50">
        <v>25</v>
      </c>
      <c r="E31" s="50">
        <v>22</v>
      </c>
      <c r="F31" s="50">
        <f>BudgetDetails[[#This Row],[Predviđeni trošak]]-BudgetDetails[[#This Row],[Stvarni trošak]]</f>
        <v>3</v>
      </c>
      <c r="G31" s="3">
        <f>BudgetDetails[[#This Row],[Stvarni trošak]]</f>
        <v>22</v>
      </c>
    </row>
    <row r="32" spans="2:7" ht="16.5" customHeight="1" x14ac:dyDescent="0.25">
      <c r="B32" s="2" t="s">
        <v>7</v>
      </c>
      <c r="C32" s="2" t="s">
        <v>5</v>
      </c>
      <c r="D32" s="50">
        <v>25</v>
      </c>
      <c r="E32" s="50">
        <v>26</v>
      </c>
      <c r="F32" s="50">
        <f>BudgetDetails[[#This Row],[Predviđeni trošak]]-BudgetDetails[[#This Row],[Stvarni trošak]]</f>
        <v>-1</v>
      </c>
      <c r="G32" s="3">
        <f>BudgetDetails[[#This Row],[Stvarni trošak]]</f>
        <v>26</v>
      </c>
    </row>
    <row r="33" spans="2:7" ht="16.5" customHeight="1" x14ac:dyDescent="0.25">
      <c r="B33" s="2" t="s">
        <v>17</v>
      </c>
      <c r="C33" s="2" t="s">
        <v>15</v>
      </c>
      <c r="D33" s="50">
        <v>400</v>
      </c>
      <c r="E33" s="50">
        <v>400</v>
      </c>
      <c r="F33" s="50">
        <f>BudgetDetails[[#This Row],[Predviđeni trošak]]-BudgetDetails[[#This Row],[Stvarni trošak]]</f>
        <v>0</v>
      </c>
      <c r="G33" s="3">
        <f>BudgetDetails[[#This Row],[Stvarni trošak]]</f>
        <v>400</v>
      </c>
    </row>
    <row r="34" spans="2:7" ht="16.5" customHeight="1" x14ac:dyDescent="0.25">
      <c r="B34" s="2" t="s">
        <v>16</v>
      </c>
      <c r="C34" s="2" t="s">
        <v>15</v>
      </c>
      <c r="D34" s="50">
        <v>400</v>
      </c>
      <c r="E34" s="50">
        <v>400</v>
      </c>
      <c r="F34" s="50">
        <f>BudgetDetails[[#This Row],[Predviđeni trošak]]-BudgetDetails[[#This Row],[Stvarni trošak]]</f>
        <v>0</v>
      </c>
      <c r="G34" s="3">
        <f>BudgetDetails[[#This Row],[Stvarni trošak]]</f>
        <v>400</v>
      </c>
    </row>
    <row r="35" spans="2:7" ht="16.5" customHeight="1" x14ac:dyDescent="0.25">
      <c r="B35" s="2" t="s">
        <v>18</v>
      </c>
      <c r="C35" s="2" t="s">
        <v>15</v>
      </c>
      <c r="D35" s="50">
        <v>100</v>
      </c>
      <c r="E35" s="50">
        <v>100</v>
      </c>
      <c r="F35" s="50">
        <f>BudgetDetails[[#This Row],[Predviđeni trošak]]-BudgetDetails[[#This Row],[Stvarni trošak]]</f>
        <v>0</v>
      </c>
      <c r="G35" s="3">
        <f>BudgetDetails[[#This Row],[Stvarni trošak]]</f>
        <v>100</v>
      </c>
    </row>
    <row r="36" spans="2:7" ht="16.5" customHeight="1" x14ac:dyDescent="0.25">
      <c r="B36" s="2" t="s">
        <v>42</v>
      </c>
      <c r="C36" s="2" t="s">
        <v>39</v>
      </c>
      <c r="D36" s="50">
        <v>200</v>
      </c>
      <c r="E36" s="50">
        <v>200</v>
      </c>
      <c r="F36" s="50">
        <f>BudgetDetails[[#This Row],[Predviđeni trošak]]-BudgetDetails[[#This Row],[Stvarni trošak]]</f>
        <v>0</v>
      </c>
      <c r="G36" s="3">
        <f>BudgetDetails[[#This Row],[Stvarni trošak]]</f>
        <v>200</v>
      </c>
    </row>
    <row r="37" spans="2:7" ht="16.5" customHeight="1" x14ac:dyDescent="0.25">
      <c r="B37" s="2" t="s">
        <v>43</v>
      </c>
      <c r="C37" s="2" t="s">
        <v>39</v>
      </c>
      <c r="D37" s="50"/>
      <c r="E37" s="50"/>
      <c r="F37" s="50">
        <f>BudgetDetails[[#This Row],[Predviđeni trošak]]-BudgetDetails[[#This Row],[Stvarni trošak]]</f>
        <v>0</v>
      </c>
      <c r="G37" s="3">
        <f>BudgetDetails[[#This Row],[Stvarni trošak]]</f>
        <v>0</v>
      </c>
    </row>
    <row r="38" spans="2:7" ht="16.5" customHeight="1" x14ac:dyDescent="0.25">
      <c r="B38" s="2" t="s">
        <v>44</v>
      </c>
      <c r="C38" s="2" t="s">
        <v>39</v>
      </c>
      <c r="D38" s="50"/>
      <c r="E38" s="50"/>
      <c r="F38" s="50">
        <f>BudgetDetails[[#This Row],[Predviđeni trošak]]-BudgetDetails[[#This Row],[Stvarni trošak]]</f>
        <v>0</v>
      </c>
      <c r="G38" s="3">
        <f>BudgetDetails[[#This Row],[Stvarni trošak]]</f>
        <v>0</v>
      </c>
    </row>
    <row r="39" spans="2:7" ht="16.5" customHeight="1" x14ac:dyDescent="0.25">
      <c r="B39" s="2" t="s">
        <v>41</v>
      </c>
      <c r="C39" s="2" t="s">
        <v>39</v>
      </c>
      <c r="D39" s="50"/>
      <c r="E39" s="50"/>
      <c r="F39" s="50">
        <f>BudgetDetails[[#This Row],[Predviđeni trošak]]-BudgetDetails[[#This Row],[Stvarni trošak]]</f>
        <v>0</v>
      </c>
      <c r="G39" s="3">
        <f>BudgetDetails[[#This Row],[Stvarni trošak]]</f>
        <v>0</v>
      </c>
    </row>
    <row r="40" spans="2:7" ht="16.5" customHeight="1" x14ac:dyDescent="0.25">
      <c r="B40" s="2" t="s">
        <v>40</v>
      </c>
      <c r="C40" s="2" t="s">
        <v>39</v>
      </c>
      <c r="D40" s="50"/>
      <c r="E40" s="50"/>
      <c r="F40" s="50">
        <f>BudgetDetails[[#This Row],[Predviđeni trošak]]-BudgetDetails[[#This Row],[Stvarni trošak]]</f>
        <v>0</v>
      </c>
      <c r="G40" s="3">
        <f>BudgetDetails[[#This Row],[Stvarni trošak]]</f>
        <v>0</v>
      </c>
    </row>
    <row r="41" spans="2:7" ht="16.5" customHeight="1" x14ac:dyDescent="0.25">
      <c r="B41" s="2" t="s">
        <v>23</v>
      </c>
      <c r="C41" s="2" t="s">
        <v>34</v>
      </c>
      <c r="D41" s="50">
        <v>150</v>
      </c>
      <c r="E41" s="50">
        <v>140</v>
      </c>
      <c r="F41" s="50">
        <f>BudgetDetails[[#This Row],[Predviđeni trošak]]-BudgetDetails[[#This Row],[Stvarni trošak]]</f>
        <v>10</v>
      </c>
      <c r="G41" s="3">
        <f>BudgetDetails[[#This Row],[Stvarni trošak]]</f>
        <v>140</v>
      </c>
    </row>
    <row r="42" spans="2:7" ht="16.5" customHeight="1" x14ac:dyDescent="0.25">
      <c r="B42" s="2" t="s">
        <v>36</v>
      </c>
      <c r="C42" s="2" t="s">
        <v>34</v>
      </c>
      <c r="D42" s="50"/>
      <c r="E42" s="50"/>
      <c r="F42" s="50">
        <f>BudgetDetails[[#This Row],[Predviđeni trošak]]-BudgetDetails[[#This Row],[Stvarni trošak]]</f>
        <v>0</v>
      </c>
      <c r="G42" s="3">
        <f>BudgetDetails[[#This Row],[Stvarni trošak]]</f>
        <v>0</v>
      </c>
    </row>
    <row r="43" spans="2:7" ht="16.5" customHeight="1" x14ac:dyDescent="0.25">
      <c r="B43" s="2" t="s">
        <v>35</v>
      </c>
      <c r="C43" s="2" t="s">
        <v>34</v>
      </c>
      <c r="D43" s="50"/>
      <c r="E43" s="50"/>
      <c r="F43" s="50">
        <f>BudgetDetails[[#This Row],[Predviđeni trošak]]-BudgetDetails[[#This Row],[Stvarni trošak]]</f>
        <v>0</v>
      </c>
      <c r="G43" s="3">
        <f>BudgetDetails[[#This Row],[Stvarni trošak]]</f>
        <v>0</v>
      </c>
    </row>
    <row r="44" spans="2:7" ht="16.5" customHeight="1" x14ac:dyDescent="0.25">
      <c r="B44" s="2" t="s">
        <v>61</v>
      </c>
      <c r="C44" s="2" t="s">
        <v>34</v>
      </c>
      <c r="D44" s="50"/>
      <c r="E44" s="50"/>
      <c r="F44" s="50">
        <f>BudgetDetails[[#This Row],[Predviđeni trošak]]-BudgetDetails[[#This Row],[Stvarni trošak]]</f>
        <v>0</v>
      </c>
      <c r="G44" s="3">
        <f>BudgetDetails[[#This Row],[Stvarni trošak]]</f>
        <v>0</v>
      </c>
    </row>
    <row r="45" spans="2:7" ht="16.5" customHeight="1" x14ac:dyDescent="0.25">
      <c r="B45" s="2" t="s">
        <v>22</v>
      </c>
      <c r="C45" s="2" t="s">
        <v>34</v>
      </c>
      <c r="D45" s="50"/>
      <c r="E45" s="50"/>
      <c r="F45" s="50">
        <f>BudgetDetails[[#This Row],[Predviđeni trošak]]-BudgetDetails[[#This Row],[Stvarni trošak]]</f>
        <v>0</v>
      </c>
      <c r="G45" s="3">
        <f>BudgetDetails[[#This Row],[Stvarni trošak]]</f>
        <v>0</v>
      </c>
    </row>
    <row r="46" spans="2:7" ht="16.5" customHeight="1" x14ac:dyDescent="0.25">
      <c r="B46" s="2" t="s">
        <v>19</v>
      </c>
      <c r="C46" s="2" t="s">
        <v>32</v>
      </c>
      <c r="D46" s="50">
        <v>150</v>
      </c>
      <c r="E46" s="50">
        <v>75</v>
      </c>
      <c r="F46" s="50">
        <f>BudgetDetails[[#This Row],[Predviđeni trošak]]-BudgetDetails[[#This Row],[Stvarni trošak]]</f>
        <v>75</v>
      </c>
      <c r="G46" s="3">
        <f>BudgetDetails[[#This Row],[Stvarni trošak]]</f>
        <v>75</v>
      </c>
    </row>
    <row r="47" spans="2:7" ht="16.5" customHeight="1" x14ac:dyDescent="0.25">
      <c r="B47" s="2" t="s">
        <v>76</v>
      </c>
      <c r="C47" s="2" t="s">
        <v>32</v>
      </c>
      <c r="D47" s="50">
        <v>20</v>
      </c>
      <c r="E47" s="50">
        <v>25</v>
      </c>
      <c r="F47" s="50">
        <f>BudgetDetails[[#This Row],[Predviđeni trošak]]-BudgetDetails[[#This Row],[Stvarni trošak]]</f>
        <v>-5</v>
      </c>
      <c r="G47" s="3">
        <f>BudgetDetails[[#This Row],[Stvarni trošak]]</f>
        <v>25</v>
      </c>
    </row>
    <row r="48" spans="2:7" ht="16.5" customHeight="1" x14ac:dyDescent="0.25">
      <c r="B48" s="2" t="s">
        <v>22</v>
      </c>
      <c r="C48" s="2" t="s">
        <v>32</v>
      </c>
      <c r="D48" s="50"/>
      <c r="E48" s="50"/>
      <c r="F48" s="50">
        <f>BudgetDetails[[#This Row],[Predviđeni trošak]]-BudgetDetails[[#This Row],[Stvarni trošak]]</f>
        <v>0</v>
      </c>
      <c r="G48" s="3">
        <f>BudgetDetails[[#This Row],[Stvarni trošak]]</f>
        <v>0</v>
      </c>
    </row>
    <row r="49" spans="2:7" ht="16.5" customHeight="1" x14ac:dyDescent="0.25">
      <c r="B49" s="2" t="s">
        <v>33</v>
      </c>
      <c r="C49" s="2" t="s">
        <v>32</v>
      </c>
      <c r="D49" s="50"/>
      <c r="E49" s="50"/>
      <c r="F49" s="50">
        <f>BudgetDetails[[#This Row],[Predviđeni trošak]]-BudgetDetails[[#This Row],[Stvarni trošak]]</f>
        <v>0</v>
      </c>
      <c r="G49" s="3">
        <f>BudgetDetails[[#This Row],[Stvarni trošak]]</f>
        <v>0</v>
      </c>
    </row>
    <row r="50" spans="2:7" ht="16.5" customHeight="1" x14ac:dyDescent="0.25">
      <c r="B50" s="2" t="s">
        <v>60</v>
      </c>
      <c r="C50" s="2" t="s">
        <v>58</v>
      </c>
      <c r="D50" s="50">
        <v>200</v>
      </c>
      <c r="E50" s="50">
        <v>200</v>
      </c>
      <c r="F50" s="50">
        <f>BudgetDetails[[#This Row],[Predviđeni trošak]]-BudgetDetails[[#This Row],[Stvarni trošak]]</f>
        <v>0</v>
      </c>
      <c r="G50" s="3">
        <f>BudgetDetails[[#This Row],[Stvarni trošak]]</f>
        <v>200</v>
      </c>
    </row>
    <row r="51" spans="2:7" ht="16.5" customHeight="1" x14ac:dyDescent="0.25">
      <c r="B51" s="2" t="s">
        <v>59</v>
      </c>
      <c r="C51" s="2" t="s">
        <v>58</v>
      </c>
      <c r="D51" s="50"/>
      <c r="E51" s="50"/>
      <c r="F51" s="50">
        <f>BudgetDetails[[#This Row],[Predviđeni trošak]]-BudgetDetails[[#This Row],[Stvarni trošak]]</f>
        <v>0</v>
      </c>
      <c r="G51" s="3">
        <f>BudgetDetails[[#This Row],[Stvarni trošak]]</f>
        <v>0</v>
      </c>
    </row>
    <row r="52" spans="2:7" ht="16.5" customHeight="1" x14ac:dyDescent="0.25">
      <c r="B52" s="2" t="s">
        <v>46</v>
      </c>
      <c r="C52" s="2" t="s">
        <v>45</v>
      </c>
      <c r="D52" s="50">
        <v>300</v>
      </c>
      <c r="E52" s="50">
        <v>300</v>
      </c>
      <c r="F52" s="50">
        <f>BudgetDetails[[#This Row],[Predviđeni trošak]]-BudgetDetails[[#This Row],[Stvarni trošak]]</f>
        <v>0</v>
      </c>
      <c r="G52" s="3">
        <f>BudgetDetails[[#This Row],[Stvarni trošak]]</f>
        <v>300</v>
      </c>
    </row>
    <row r="53" spans="2:7" ht="16.5" customHeight="1" x14ac:dyDescent="0.25">
      <c r="B53" s="2" t="s">
        <v>48</v>
      </c>
      <c r="C53" s="2" t="s">
        <v>45</v>
      </c>
      <c r="D53" s="50"/>
      <c r="E53" s="50"/>
      <c r="F53" s="50">
        <f>BudgetDetails[[#This Row],[Predviđeni trošak]]-BudgetDetails[[#This Row],[Stvarni trošak]]</f>
        <v>0</v>
      </c>
      <c r="G53" s="3">
        <f>BudgetDetails[[#This Row],[Stvarni trošak]]</f>
        <v>0</v>
      </c>
    </row>
    <row r="54" spans="2:7" ht="16.5" customHeight="1" x14ac:dyDescent="0.25">
      <c r="B54" s="2" t="s">
        <v>47</v>
      </c>
      <c r="C54" s="2" t="s">
        <v>45</v>
      </c>
      <c r="D54" s="50"/>
      <c r="E54" s="50"/>
      <c r="F54" s="50">
        <f>BudgetDetails[[#This Row],[Predviđeni trošak]]-BudgetDetails[[#This Row],[Stvarni trošak]]</f>
        <v>0</v>
      </c>
      <c r="G54" s="3">
        <f>BudgetDetails[[#This Row],[Stvarni trošak]]</f>
        <v>0</v>
      </c>
    </row>
    <row r="55" spans="2:7" ht="16.5" customHeight="1" x14ac:dyDescent="0.25">
      <c r="B55" s="2" t="s">
        <v>13</v>
      </c>
      <c r="C55" s="2" t="s">
        <v>12</v>
      </c>
      <c r="D55" s="50">
        <v>100</v>
      </c>
      <c r="E55" s="50">
        <v>150</v>
      </c>
      <c r="F55" s="50">
        <f>BudgetDetails[[#This Row],[Predviđeni trošak]]-BudgetDetails[[#This Row],[Stvarni trošak]]</f>
        <v>-50</v>
      </c>
      <c r="G55" s="3">
        <f>BudgetDetails[[#This Row],[Stvarni trošak]]</f>
        <v>150</v>
      </c>
    </row>
    <row r="56" spans="2:7" ht="16.5" customHeight="1" x14ac:dyDescent="0.25">
      <c r="B56" s="2" t="s">
        <v>14</v>
      </c>
      <c r="C56" s="2" t="s">
        <v>12</v>
      </c>
      <c r="D56" s="50">
        <v>450</v>
      </c>
      <c r="E56" s="50">
        <v>400</v>
      </c>
      <c r="F56" s="50">
        <f>BudgetDetails[[#This Row],[Predviđeni trošak]]-BudgetDetails[[#This Row],[Stvarni trošak]]</f>
        <v>50</v>
      </c>
      <c r="G56" s="3">
        <f>BudgetDetails[[#This Row],[Stvarni trošak]]</f>
        <v>400</v>
      </c>
    </row>
    <row r="57" spans="2:7" ht="16.5" customHeight="1" x14ac:dyDescent="0.25">
      <c r="B57" s="2" t="s">
        <v>15</v>
      </c>
      <c r="C57" s="2" t="s">
        <v>12</v>
      </c>
      <c r="D57" s="50">
        <v>300</v>
      </c>
      <c r="E57" s="50">
        <v>300</v>
      </c>
      <c r="F57" s="50">
        <f>BudgetDetails[[#This Row],[Predviđeni trošak]]-BudgetDetails[[#This Row],[Stvarni trošak]]</f>
        <v>0</v>
      </c>
      <c r="G57" s="3">
        <f>BudgetDetails[[#This Row],[Stvarni trošak]]</f>
        <v>300</v>
      </c>
    </row>
    <row r="58" spans="2:7" ht="16.5" customHeight="1" x14ac:dyDescent="0.25">
      <c r="B58" s="2" t="s">
        <v>55</v>
      </c>
      <c r="C58" s="2" t="s">
        <v>12</v>
      </c>
      <c r="D58" s="50">
        <v>25</v>
      </c>
      <c r="E58" s="50">
        <v>25</v>
      </c>
      <c r="F58" s="50">
        <f>BudgetDetails[[#This Row],[Predviđeni trošak]]-BudgetDetails[[#This Row],[Stvarni trošak]]</f>
        <v>0</v>
      </c>
      <c r="G58" s="3">
        <f>BudgetDetails[[#This Row],[Stvarni trošak]]</f>
        <v>25</v>
      </c>
    </row>
    <row r="59" spans="2:7" ht="16.5" customHeight="1" x14ac:dyDescent="0.25">
      <c r="B59" s="2" t="s">
        <v>9</v>
      </c>
      <c r="C59" s="2" t="s">
        <v>12</v>
      </c>
      <c r="D59" s="50">
        <v>100</v>
      </c>
      <c r="E59" s="50">
        <v>50</v>
      </c>
      <c r="F59" s="50">
        <f>BudgetDetails[[#This Row],[Predviđeni trošak]]-BudgetDetails[[#This Row],[Stvarni trošak]]</f>
        <v>50</v>
      </c>
      <c r="G59" s="3">
        <f>BudgetDetails[[#This Row],[Stvarni trošak]]</f>
        <v>50</v>
      </c>
    </row>
    <row r="60" spans="2:7" ht="16.5" customHeight="1" x14ac:dyDescent="0.25">
      <c r="B60" s="2" t="s">
        <v>57</v>
      </c>
      <c r="C60" s="2" t="s">
        <v>12</v>
      </c>
      <c r="D60" s="50"/>
      <c r="E60" s="50"/>
      <c r="F60" s="50">
        <f>BudgetDetails[[#This Row],[Predviđeni trošak]]-BudgetDetails[[#This Row],[Stvarni trošak]]</f>
        <v>0</v>
      </c>
      <c r="G60" s="3">
        <f>BudgetDetails[[#This Row],[Stvarni trošak]]</f>
        <v>0</v>
      </c>
    </row>
    <row r="61" spans="2:7" ht="16.5" customHeight="1" x14ac:dyDescent="0.25">
      <c r="B61" s="2" t="s">
        <v>52</v>
      </c>
      <c r="C61" s="2" t="s">
        <v>12</v>
      </c>
      <c r="D61" s="50">
        <v>450</v>
      </c>
      <c r="E61" s="50">
        <v>450</v>
      </c>
      <c r="F61" s="50">
        <f>BudgetDetails[[#This Row],[Predviđeni trošak]]-BudgetDetails[[#This Row],[Stvarni trošak]]</f>
        <v>0</v>
      </c>
      <c r="G61" s="3">
        <f>BudgetDetails[[#This Row],[Stvarni trošak]]</f>
        <v>450</v>
      </c>
    </row>
    <row r="62" spans="2:7" ht="16.5" customHeight="1" x14ac:dyDescent="0.25">
      <c r="B62" t="s">
        <v>92</v>
      </c>
      <c r="D62" s="51">
        <f>SUBTOTAL(109,BudgetDetails[Predviđeni trošak])</f>
        <v>7915</v>
      </c>
      <c r="E62" s="51">
        <f>SUBTOTAL(109,BudgetDetails[Stvarni trošak])</f>
        <v>7860</v>
      </c>
      <c r="F62" s="51">
        <f>SUBTOTAL(109,BudgetDetails[Razlika])</f>
        <v>55</v>
      </c>
      <c r="G62" s="5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11" priority="15">
      <formula>F3&lt;0</formula>
    </cfRule>
  </conditionalFormatting>
  <dataValidations count="1">
    <dataValidation type="list" allowBlank="1" showInputMessage="1" errorTitle="Nevažeći podaci" error="Ako na ovu listu morate da dodate novu kategoriju, nove stavke liste možete dodati u kolonu „Pretraživanje kategorija budžeta“ na radnom listu koji se zove „Liste pretraživanja“." sqref="C3:C61">
      <formula1>BudgetCategory</formula1>
    </dataValidation>
  </dataValidations>
  <pageMargins left="0.5" right="0.5" top="0.75" bottom="0.75" header="0.3" footer="0.3"/>
  <pageSetup paperSize="9" scale="73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</sheetPr>
  <dimension ref="B1:E15"/>
  <sheetViews>
    <sheetView showGridLines="0" workbookViewId="0"/>
  </sheetViews>
  <sheetFormatPr defaultRowHeight="13.5" x14ac:dyDescent="0.25"/>
  <cols>
    <col min="1" max="1" width="2" customWidth="1"/>
    <col min="2" max="2" width="20" customWidth="1"/>
    <col min="3" max="3" width="13.625" customWidth="1"/>
    <col min="4" max="4" width="4.625" customWidth="1"/>
    <col min="5" max="5" width="30" customWidth="1"/>
  </cols>
  <sheetData>
    <row r="1" spans="2:5" ht="23.25" customHeight="1" x14ac:dyDescent="0.25">
      <c r="B1" s="38" t="s">
        <v>89</v>
      </c>
      <c r="E1" s="38" t="s">
        <v>91</v>
      </c>
    </row>
    <row r="2" spans="2:5" x14ac:dyDescent="0.25">
      <c r="B2" s="53" t="s">
        <v>0</v>
      </c>
      <c r="C2" s="54" t="s">
        <v>78</v>
      </c>
      <c r="E2" s="7" t="s">
        <v>70</v>
      </c>
    </row>
    <row r="3" spans="2:5" ht="16.5" customHeight="1" x14ac:dyDescent="0.25">
      <c r="B3" s="1" t="s">
        <v>71</v>
      </c>
      <c r="C3" s="4">
        <v>140</v>
      </c>
      <c r="E3" t="s">
        <v>71</v>
      </c>
    </row>
    <row r="4" spans="2:5" ht="16.5" customHeight="1" x14ac:dyDescent="0.25">
      <c r="B4" s="1" t="s">
        <v>24</v>
      </c>
      <c r="C4" s="4">
        <v>358</v>
      </c>
      <c r="E4" t="s">
        <v>24</v>
      </c>
    </row>
    <row r="5" spans="2:5" ht="16.5" customHeight="1" x14ac:dyDescent="0.25">
      <c r="B5" s="1" t="s">
        <v>19</v>
      </c>
      <c r="C5" s="4">
        <v>1320</v>
      </c>
      <c r="E5" t="s">
        <v>19</v>
      </c>
    </row>
    <row r="6" spans="2:5" ht="16.5" customHeight="1" x14ac:dyDescent="0.25">
      <c r="B6" s="1" t="s">
        <v>29</v>
      </c>
      <c r="C6" s="4">
        <v>125</v>
      </c>
      <c r="E6" t="s">
        <v>29</v>
      </c>
    </row>
    <row r="7" spans="2:5" ht="16.5" customHeight="1" x14ac:dyDescent="0.25">
      <c r="B7" s="1" t="s">
        <v>5</v>
      </c>
      <c r="C7" s="4">
        <v>2702</v>
      </c>
      <c r="E7" t="s">
        <v>5</v>
      </c>
    </row>
    <row r="8" spans="2:5" ht="16.5" customHeight="1" x14ac:dyDescent="0.25">
      <c r="B8" s="1" t="s">
        <v>15</v>
      </c>
      <c r="C8" s="4">
        <v>900</v>
      </c>
      <c r="E8" t="s">
        <v>15</v>
      </c>
    </row>
    <row r="9" spans="2:5" ht="16.5" customHeight="1" x14ac:dyDescent="0.25">
      <c r="B9" s="1" t="s">
        <v>39</v>
      </c>
      <c r="C9" s="4">
        <v>200</v>
      </c>
      <c r="E9" t="s">
        <v>39</v>
      </c>
    </row>
    <row r="10" spans="2:5" ht="16.5" customHeight="1" x14ac:dyDescent="0.25">
      <c r="B10" s="1" t="s">
        <v>34</v>
      </c>
      <c r="C10" s="4">
        <v>140</v>
      </c>
      <c r="E10" t="s">
        <v>34</v>
      </c>
    </row>
    <row r="11" spans="2:5" ht="16.5" customHeight="1" x14ac:dyDescent="0.25">
      <c r="B11" s="1" t="s">
        <v>32</v>
      </c>
      <c r="C11" s="4">
        <v>100</v>
      </c>
      <c r="E11" t="s">
        <v>32</v>
      </c>
    </row>
    <row r="12" spans="2:5" ht="16.5" customHeight="1" x14ac:dyDescent="0.25">
      <c r="B12" s="1" t="s">
        <v>58</v>
      </c>
      <c r="C12" s="4">
        <v>200</v>
      </c>
      <c r="E12" t="s">
        <v>58</v>
      </c>
    </row>
    <row r="13" spans="2:5" ht="16.5" customHeight="1" x14ac:dyDescent="0.25">
      <c r="B13" s="1" t="s">
        <v>45</v>
      </c>
      <c r="C13" s="4">
        <v>300</v>
      </c>
      <c r="E13" t="s">
        <v>45</v>
      </c>
    </row>
    <row r="14" spans="2:5" ht="16.5" customHeight="1" x14ac:dyDescent="0.25">
      <c r="B14" s="1" t="s">
        <v>12</v>
      </c>
      <c r="C14" s="4">
        <v>1375</v>
      </c>
      <c r="E14" t="s">
        <v>12</v>
      </c>
    </row>
    <row r="15" spans="2:5" ht="16.5" customHeight="1" x14ac:dyDescent="0.25">
      <c r="B15" s="1" t="s">
        <v>94</v>
      </c>
      <c r="C15" s="4">
        <v>7860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7eaa704-8282-4e7f-93d1-7f7bd3a7d29a" xsi:nil="true"/>
    <AssetExpire xmlns="b7eaa704-8282-4e7f-93d1-7f7bd3a7d29a">2029-01-01T08:00:00+00:00</AssetExpire>
    <CampaignTagsTaxHTField0 xmlns="b7eaa704-8282-4e7f-93d1-7f7bd3a7d29a">
      <Terms xmlns="http://schemas.microsoft.com/office/infopath/2007/PartnerControls"/>
    </CampaignTagsTaxHTField0>
    <IntlLangReviewDate xmlns="b7eaa704-8282-4e7f-93d1-7f7bd3a7d29a" xsi:nil="true"/>
    <TPFriendlyName xmlns="b7eaa704-8282-4e7f-93d1-7f7bd3a7d29a" xsi:nil="true"/>
    <IntlLangReview xmlns="b7eaa704-8282-4e7f-93d1-7f7bd3a7d29a">false</IntlLangReview>
    <LocLastLocAttemptVersionLookup xmlns="b7eaa704-8282-4e7f-93d1-7f7bd3a7d29a">856624</LocLastLocAttemptVersionLookup>
    <PolicheckWords xmlns="b7eaa704-8282-4e7f-93d1-7f7bd3a7d29a" xsi:nil="true"/>
    <SubmitterId xmlns="b7eaa704-8282-4e7f-93d1-7f7bd3a7d29a" xsi:nil="true"/>
    <AcquiredFrom xmlns="b7eaa704-8282-4e7f-93d1-7f7bd3a7d29a">Internal MS</AcquiredFrom>
    <EditorialStatus xmlns="b7eaa704-8282-4e7f-93d1-7f7bd3a7d29a">Complete</EditorialStatus>
    <Markets xmlns="b7eaa704-8282-4e7f-93d1-7f7bd3a7d29a"/>
    <OriginAsset xmlns="b7eaa704-8282-4e7f-93d1-7f7bd3a7d29a" xsi:nil="true"/>
    <AssetStart xmlns="b7eaa704-8282-4e7f-93d1-7f7bd3a7d29a">2012-09-19T11:17:00+00:00</AssetStart>
    <FriendlyTitle xmlns="b7eaa704-8282-4e7f-93d1-7f7bd3a7d29a" xsi:nil="true"/>
    <MarketSpecific xmlns="b7eaa704-8282-4e7f-93d1-7f7bd3a7d29a">false</MarketSpecific>
    <TPNamespace xmlns="b7eaa704-8282-4e7f-93d1-7f7bd3a7d29a" xsi:nil="true"/>
    <PublishStatusLookup xmlns="b7eaa704-8282-4e7f-93d1-7f7bd3a7d29a">
      <Value>237847</Value>
    </PublishStatusLookup>
    <APAuthor xmlns="b7eaa704-8282-4e7f-93d1-7f7bd3a7d29a">
      <UserInfo>
        <DisplayName>REDMOND\matthos</DisplayName>
        <AccountId>59</AccountId>
        <AccountType/>
      </UserInfo>
    </APAuthor>
    <TPCommandLine xmlns="b7eaa704-8282-4e7f-93d1-7f7bd3a7d29a" xsi:nil="true"/>
    <IntlLangReviewer xmlns="b7eaa704-8282-4e7f-93d1-7f7bd3a7d29a" xsi:nil="true"/>
    <OpenTemplate xmlns="b7eaa704-8282-4e7f-93d1-7f7bd3a7d29a">true</OpenTemplate>
    <CSXSubmissionDate xmlns="b7eaa704-8282-4e7f-93d1-7f7bd3a7d29a" xsi:nil="true"/>
    <TaxCatchAll xmlns="b7eaa704-8282-4e7f-93d1-7f7bd3a7d29a"/>
    <Manager xmlns="b7eaa704-8282-4e7f-93d1-7f7bd3a7d29a" xsi:nil="true"/>
    <NumericId xmlns="b7eaa704-8282-4e7f-93d1-7f7bd3a7d29a" xsi:nil="true"/>
    <ParentAssetId xmlns="b7eaa704-8282-4e7f-93d1-7f7bd3a7d29a" xsi:nil="true"/>
    <OriginalSourceMarket xmlns="b7eaa704-8282-4e7f-93d1-7f7bd3a7d29a">english</OriginalSourceMarket>
    <ApprovalStatus xmlns="b7eaa704-8282-4e7f-93d1-7f7bd3a7d29a">InProgress</ApprovalStatus>
    <TPComponent xmlns="b7eaa704-8282-4e7f-93d1-7f7bd3a7d29a" xsi:nil="true"/>
    <EditorialTags xmlns="b7eaa704-8282-4e7f-93d1-7f7bd3a7d29a" xsi:nil="true"/>
    <TPExecutable xmlns="b7eaa704-8282-4e7f-93d1-7f7bd3a7d29a" xsi:nil="true"/>
    <TPLaunchHelpLink xmlns="b7eaa704-8282-4e7f-93d1-7f7bd3a7d29a" xsi:nil="true"/>
    <LocComments xmlns="b7eaa704-8282-4e7f-93d1-7f7bd3a7d29a" xsi:nil="true"/>
    <LocRecommendedHandoff xmlns="b7eaa704-8282-4e7f-93d1-7f7bd3a7d29a" xsi:nil="true"/>
    <SourceTitle xmlns="b7eaa704-8282-4e7f-93d1-7f7bd3a7d29a" xsi:nil="true"/>
    <CSXUpdate xmlns="b7eaa704-8282-4e7f-93d1-7f7bd3a7d29a">false</CSXUpdate>
    <IntlLocPriority xmlns="b7eaa704-8282-4e7f-93d1-7f7bd3a7d29a" xsi:nil="true"/>
    <UAProjectedTotalWords xmlns="b7eaa704-8282-4e7f-93d1-7f7bd3a7d29a" xsi:nil="true"/>
    <AssetType xmlns="b7eaa704-8282-4e7f-93d1-7f7bd3a7d29a">TP</AssetType>
    <MachineTranslated xmlns="b7eaa704-8282-4e7f-93d1-7f7bd3a7d29a">false</MachineTranslated>
    <OutputCachingOn xmlns="b7eaa704-8282-4e7f-93d1-7f7bd3a7d29a">false</OutputCachingOn>
    <TemplateStatus xmlns="b7eaa704-8282-4e7f-93d1-7f7bd3a7d29a">Complete</TemplateStatus>
    <IsSearchable xmlns="b7eaa704-8282-4e7f-93d1-7f7bd3a7d29a">true</IsSearchable>
    <ContentItem xmlns="b7eaa704-8282-4e7f-93d1-7f7bd3a7d29a" xsi:nil="true"/>
    <HandoffToMSDN xmlns="b7eaa704-8282-4e7f-93d1-7f7bd3a7d29a" xsi:nil="true"/>
    <ShowIn xmlns="b7eaa704-8282-4e7f-93d1-7f7bd3a7d29a">Show everywhere</ShowIn>
    <ThumbnailAssetId xmlns="b7eaa704-8282-4e7f-93d1-7f7bd3a7d29a" xsi:nil="true"/>
    <UALocComments xmlns="b7eaa704-8282-4e7f-93d1-7f7bd3a7d29a" xsi:nil="true"/>
    <UALocRecommendation xmlns="b7eaa704-8282-4e7f-93d1-7f7bd3a7d29a">Localize</UALocRecommendation>
    <LastModifiedDateTime xmlns="b7eaa704-8282-4e7f-93d1-7f7bd3a7d29a" xsi:nil="true"/>
    <LegacyData xmlns="b7eaa704-8282-4e7f-93d1-7f7bd3a7d29a" xsi:nil="true"/>
    <LocManualTestRequired xmlns="b7eaa704-8282-4e7f-93d1-7f7bd3a7d29a">false</LocManualTestRequired>
    <LocMarketGroupTiers2 xmlns="b7eaa704-8282-4e7f-93d1-7f7bd3a7d29a" xsi:nil="true"/>
    <ClipArtFilename xmlns="b7eaa704-8282-4e7f-93d1-7f7bd3a7d29a" xsi:nil="true"/>
    <TPApplication xmlns="b7eaa704-8282-4e7f-93d1-7f7bd3a7d29a" xsi:nil="true"/>
    <CSXHash xmlns="b7eaa704-8282-4e7f-93d1-7f7bd3a7d29a" xsi:nil="true"/>
    <DirectSourceMarket xmlns="b7eaa704-8282-4e7f-93d1-7f7bd3a7d29a">english</DirectSourceMarket>
    <PrimaryImageGen xmlns="b7eaa704-8282-4e7f-93d1-7f7bd3a7d29a">false</PrimaryImageGen>
    <PlannedPubDate xmlns="b7eaa704-8282-4e7f-93d1-7f7bd3a7d29a" xsi:nil="true"/>
    <CSXSubmissionMarket xmlns="b7eaa704-8282-4e7f-93d1-7f7bd3a7d29a" xsi:nil="true"/>
    <Downloads xmlns="b7eaa704-8282-4e7f-93d1-7f7bd3a7d29a">0</Downloads>
    <ArtSampleDocs xmlns="b7eaa704-8282-4e7f-93d1-7f7bd3a7d29a" xsi:nil="true"/>
    <TrustLevel xmlns="b7eaa704-8282-4e7f-93d1-7f7bd3a7d29a">1 Microsoft Managed Content</TrustLevel>
    <BlockPublish xmlns="b7eaa704-8282-4e7f-93d1-7f7bd3a7d29a">false</BlockPublish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BusinessGroup xmlns="b7eaa704-8282-4e7f-93d1-7f7bd3a7d29a" xsi:nil="true"/>
    <Providers xmlns="b7eaa704-8282-4e7f-93d1-7f7bd3a7d29a" xsi:nil="true"/>
    <TemplateTemplateType xmlns="b7eaa704-8282-4e7f-93d1-7f7bd3a7d29a">Excel Spreadsheet Template</TemplateTemplateType>
    <TimesCloned xmlns="b7eaa704-8282-4e7f-93d1-7f7bd3a7d29a" xsi:nil="true"/>
    <TPAppVersion xmlns="b7eaa704-8282-4e7f-93d1-7f7bd3a7d29a" xsi:nil="true"/>
    <VoteCount xmlns="b7eaa704-8282-4e7f-93d1-7f7bd3a7d29a" xsi:nil="true"/>
    <FeatureTagsTaxHTField0 xmlns="b7eaa704-8282-4e7f-93d1-7f7bd3a7d29a">
      <Terms xmlns="http://schemas.microsoft.com/office/infopath/2007/PartnerControls"/>
    </FeatureTagsTaxHTField0>
    <Provider xmlns="b7eaa704-8282-4e7f-93d1-7f7bd3a7d29a" xsi:nil="true"/>
    <UACurrentWords xmlns="b7eaa704-8282-4e7f-93d1-7f7bd3a7d29a" xsi:nil="true"/>
    <AssetId xmlns="b7eaa704-8282-4e7f-93d1-7f7bd3a7d29a">TP103458069</AssetId>
    <TPClientViewer xmlns="b7eaa704-8282-4e7f-93d1-7f7bd3a7d29a" xsi:nil="true"/>
    <DSATActionTaken xmlns="b7eaa704-8282-4e7f-93d1-7f7bd3a7d29a" xsi:nil="true"/>
    <APEditor xmlns="b7eaa704-8282-4e7f-93d1-7f7bd3a7d29a">
      <UserInfo>
        <DisplayName/>
        <AccountId xsi:nil="true"/>
        <AccountType/>
      </UserInfo>
    </APEditor>
    <TPInstallLocation xmlns="b7eaa704-8282-4e7f-93d1-7f7bd3a7d29a" xsi:nil="true"/>
    <OOCacheId xmlns="b7eaa704-8282-4e7f-93d1-7f7bd3a7d29a" xsi:nil="true"/>
    <IsDeleted xmlns="b7eaa704-8282-4e7f-93d1-7f7bd3a7d29a">false</IsDeleted>
    <PublishTargets xmlns="b7eaa704-8282-4e7f-93d1-7f7bd3a7d29a">OfficeOnlineVNext</PublishTargets>
    <ApprovalLog xmlns="b7eaa704-8282-4e7f-93d1-7f7bd3a7d29a" xsi:nil="true"/>
    <BugNumber xmlns="b7eaa704-8282-4e7f-93d1-7f7bd3a7d29a" xsi:nil="true"/>
    <CrawlForDependencies xmlns="b7eaa704-8282-4e7f-93d1-7f7bd3a7d29a">false</CrawlForDependencies>
    <InternalTagsTaxHTField0 xmlns="b7eaa704-8282-4e7f-93d1-7f7bd3a7d29a">
      <Terms xmlns="http://schemas.microsoft.com/office/infopath/2007/PartnerControls"/>
    </InternalTagsTaxHTField0>
    <LastHandOff xmlns="b7eaa704-8282-4e7f-93d1-7f7bd3a7d29a" xsi:nil="true"/>
    <Milestone xmlns="b7eaa704-8282-4e7f-93d1-7f7bd3a7d29a" xsi:nil="true"/>
    <OriginalRelease xmlns="b7eaa704-8282-4e7f-93d1-7f7bd3a7d29a">15</OriginalRelease>
    <RecommendationsModifier xmlns="b7eaa704-8282-4e7f-93d1-7f7bd3a7d29a" xsi:nil="true"/>
    <ScenarioTagsTaxHTField0 xmlns="b7eaa704-8282-4e7f-93d1-7f7bd3a7d29a">
      <Terms xmlns="http://schemas.microsoft.com/office/infopath/2007/PartnerControls"/>
    </ScenarioTagsTaxHTField0>
    <UANotes xmlns="b7eaa704-8282-4e7f-93d1-7f7bd3a7d29a" xsi:nil="true"/>
  </documentManagement>
</p:properties>
</file>

<file path=customXml/itemProps1.xml><?xml version="1.0" encoding="utf-8"?>
<ds:datastoreItem xmlns:ds="http://schemas.openxmlformats.org/officeDocument/2006/customXml" ds:itemID="{FE2748A1-8D2C-4A2F-9294-64621B9A0ECC}"/>
</file>

<file path=customXml/itemProps2.xml><?xml version="1.0" encoding="utf-8"?>
<ds:datastoreItem xmlns:ds="http://schemas.openxmlformats.org/officeDocument/2006/customXml" ds:itemID="{93A4E765-02FA-453D-97A4-F618C367AE5D}"/>
</file>

<file path=customXml/itemProps3.xml><?xml version="1.0" encoding="utf-8"?>
<ds:datastoreItem xmlns:ds="http://schemas.openxmlformats.org/officeDocument/2006/customXml" ds:itemID="{268F650D-B68A-4B70-A9EC-600756FE90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3</vt:i4>
      </vt:variant>
    </vt:vector>
  </HeadingPairs>
  <TitlesOfParts>
    <vt:vector size="6" baseType="lpstr">
      <vt:lpstr>Mesečni izveštaj o budžetu</vt:lpstr>
      <vt:lpstr>Mesečni troškovi</vt:lpstr>
      <vt:lpstr>Dodatni podaci</vt:lpstr>
      <vt:lpstr>BudgetCategory</vt:lpstr>
      <vt:lpstr>'Mesečni izveštaj o budžetu'!Odštampaj_naslove</vt:lpstr>
      <vt:lpstr>Odštampaj_naslove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2012-09-17T22:15:54Z</dcterms:created>
  <dcterms:modified xsi:type="dcterms:W3CDTF">2013-01-08T15:26:02Z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