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31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sr-latn-RS\target\"/>
    </mc:Choice>
  </mc:AlternateContent>
  <bookViews>
    <workbookView xWindow="0" yWindow="0" windowWidth="28800" windowHeight="14145"/>
  </bookViews>
  <sheets>
    <sheet name="Spisak namirnica" sheetId="1" r:id="rId1"/>
  </sheets>
  <definedNames>
    <definedName name="Kategorija1">'Spisak namirnica'!$D$2</definedName>
    <definedName name="Kategorija2">'Spisak namirnica'!$E$2</definedName>
    <definedName name="Kategorija3">'Spisak namirnica'!$F$2</definedName>
    <definedName name="Kategorija4">'Spisak namirnica'!$G$2</definedName>
    <definedName name="Kategorija5">'Spisak namirnica'!$H$2</definedName>
    <definedName name="_xlnm.Print_Titles" localSheetId="0">'Spisak namirnica'!$5:$5</definedName>
    <definedName name="NaslovKolone1">SpisakNamirnica[[#Headers],[GOTOVO?]]</definedName>
    <definedName name="OblastNaslovaKolone1..J3.1">'Spisak namirnica'!$D$2</definedName>
    <definedName name="PronalaženjeKategorije">'Spisak namirnica'!$D$2:$H$2</definedName>
    <definedName name="Sveukupno">SUM(SpisakNamirnica[UKUPNO])</definedName>
    <definedName name="Ukupna_vrednost_kategorije1">'Spisak namirnica'!$D$3</definedName>
    <definedName name="Ukupna_vrednost_kategorije2">'Spisak namirnica'!$E$3</definedName>
    <definedName name="Ukupna_vrednost_kategorije3">'Spisak namirnica'!$F$3</definedName>
    <definedName name="Ukupna_vrednost_kategorije4">'Spisak namirnica'!$G$3</definedName>
    <definedName name="Ukupna_vrednost_kategorije5">'Spisak namirnica'!$H$3</definedName>
  </definedNames>
  <calcPr calcId="171027"/>
</workbook>
</file>

<file path=xl/calcChain.xml><?xml version="1.0" encoding="utf-8"?>
<calcChain xmlns="http://schemas.openxmlformats.org/spreadsheetml/2006/main">
  <c r="I4" i="1" l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6" i="1"/>
  <c r="H3" i="1"/>
  <c r="E3" i="1"/>
  <c r="F3" i="1" l="1"/>
  <c r="G3" i="1"/>
  <c r="D3" i="1"/>
  <c r="I3" i="1"/>
</calcChain>
</file>

<file path=xl/sharedStrings.xml><?xml version="1.0" encoding="utf-8"?>
<sst xmlns="http://schemas.openxmlformats.org/spreadsheetml/2006/main" count="103" uniqueCount="54">
  <si>
    <t>SPISAK
NAMIRNICA</t>
  </si>
  <si>
    <t>Prilagodite ga! Zamenite gorenavedene stavke sopstvenim da biste pratili kategorije koje najčešće koristite.</t>
  </si>
  <si>
    <t>GOTOVO?</t>
  </si>
  <si>
    <t>Da</t>
  </si>
  <si>
    <t>STAVKA</t>
  </si>
  <si>
    <t>Breskve</t>
  </si>
  <si>
    <t>Jabuke</t>
  </si>
  <si>
    <t>Banane</t>
  </si>
  <si>
    <t>Zelena salata</t>
  </si>
  <si>
    <t>Paradajz</t>
  </si>
  <si>
    <t>Bundeva</t>
  </si>
  <si>
    <t>Celer</t>
  </si>
  <si>
    <t>Krastavac</t>
  </si>
  <si>
    <t>Pečurke</t>
  </si>
  <si>
    <t xml:space="preserve">Mleko </t>
  </si>
  <si>
    <t>Sir</t>
  </si>
  <si>
    <t>Jaja</t>
  </si>
  <si>
    <t>Sitan sir</t>
  </si>
  <si>
    <t>Kisela pavlaka</t>
  </si>
  <si>
    <t>Jogurt</t>
  </si>
  <si>
    <t>Govedina</t>
  </si>
  <si>
    <t>Divlji losos</t>
  </si>
  <si>
    <t>Noge kraljevske krabe</t>
  </si>
  <si>
    <t>VOĆNJAK</t>
  </si>
  <si>
    <t>PRODAVNICA</t>
  </si>
  <si>
    <t>Vinograd Coho</t>
  </si>
  <si>
    <t>Wide World Importers</t>
  </si>
  <si>
    <t>Pijaca</t>
  </si>
  <si>
    <t>Lokalni poljoprivrednik</t>
  </si>
  <si>
    <t>Zelena pijaca</t>
  </si>
  <si>
    <t>Riblja pijaca</t>
  </si>
  <si>
    <t>NAMIRNICE</t>
  </si>
  <si>
    <t>KATEGORIJA</t>
  </si>
  <si>
    <t>DRUGO</t>
  </si>
  <si>
    <t>LOKALNA PIJACA</t>
  </si>
  <si>
    <t>ISPORUKA NA KUĆNU ADRESU</t>
  </si>
  <si>
    <t>KOL.</t>
  </si>
  <si>
    <t>JEDINICA</t>
  </si>
  <si>
    <t>kg</t>
  </si>
  <si>
    <t>veza</t>
  </si>
  <si>
    <t>glavica</t>
  </si>
  <si>
    <t>komad</t>
  </si>
  <si>
    <t>l</t>
  </si>
  <si>
    <t>12 kom.</t>
  </si>
  <si>
    <t>1 kg</t>
  </si>
  <si>
    <t>180 g</t>
  </si>
  <si>
    <t>CENA PO JEDINICI</t>
  </si>
  <si>
    <t>SVEUKUPNO</t>
  </si>
  <si>
    <t>UKUPNO</t>
  </si>
  <si>
    <t>NAPOMENA</t>
  </si>
  <si>
    <t>Imam kupon</t>
  </si>
  <si>
    <t>Ponuda žutih sireva</t>
  </si>
  <si>
    <t>Grčki sa medom</t>
  </si>
  <si>
    <t>Fileti rolovani slaninom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</si>
</sst>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&quot;$&quot;#,##0.00"/>
    <numFmt numFmtId="167" formatCode="&quot;$&quot;#,##0.00;[Red]&quot;$&quot;#,##0.00"/>
    <numFmt numFmtId="168" formatCode="#,##0.00\ [$RSD]"/>
  </numFmts>
  <fonts count="8" x14ac:knownFonts="1"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28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sz val="11"/>
      <color theme="3"/>
      <name val="Calibri"/>
      <family val="2"/>
      <scheme val="major"/>
    </font>
    <font>
      <b/>
      <sz val="11"/>
      <color rgb="FF3F3F3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0">
    <xf numFmtId="0" fontId="0" fillId="0" borderId="0" applyNumberFormat="0" applyBorder="0" applyProtection="0">
      <alignment horizontal="left" vertical="center" wrapText="1"/>
    </xf>
    <xf numFmtId="0" fontId="5" fillId="6" borderId="1" applyNumberFormat="0" applyProtection="0">
      <alignment horizontal="center" wrapText="1"/>
    </xf>
    <xf numFmtId="0" fontId="4" fillId="2" borderId="0" applyNumberFormat="0" applyBorder="0" applyProtection="0">
      <alignment horizontal="left" vertical="center" wrapText="1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2" fillId="0" borderId="2" applyFill="0" applyProtection="0">
      <alignment horizontal="center" vertical="top"/>
    </xf>
    <xf numFmtId="168" fontId="3" fillId="0" borderId="0" applyFont="0" applyFill="0" applyBorder="0" applyProtection="0">
      <alignment horizontal="right" vertical="center" indent="3"/>
    </xf>
    <xf numFmtId="9" fontId="3" fillId="0" borderId="0" applyFont="0" applyFill="0" applyBorder="0" applyAlignment="0" applyProtection="0"/>
    <xf numFmtId="0" fontId="1" fillId="3" borderId="1" applyNumberFormat="0" applyProtection="0">
      <alignment horizontal="center" wrapText="1"/>
    </xf>
    <xf numFmtId="0" fontId="1" fillId="4" borderId="1" applyNumberFormat="0" applyProtection="0">
      <alignment horizontal="center" wrapText="1"/>
    </xf>
    <xf numFmtId="0" fontId="1" fillId="5" borderId="1" applyNumberFormat="0" applyProtection="0">
      <alignment horizontal="center" wrapText="1"/>
    </xf>
    <xf numFmtId="0" fontId="1" fillId="2" borderId="0" applyNumberFormat="0" applyProtection="0">
      <alignment horizontal="right" vertical="center" indent="16"/>
    </xf>
    <xf numFmtId="0" fontId="1" fillId="10" borderId="1" applyNumberFormat="0" applyProtection="0">
      <alignment horizontal="center" wrapText="1"/>
    </xf>
    <xf numFmtId="0" fontId="1" fillId="7" borderId="1">
      <alignment horizontal="center" wrapText="1"/>
    </xf>
    <xf numFmtId="0" fontId="3" fillId="0" borderId="0" applyNumberFormat="0" applyFont="0" applyFill="0" applyBorder="0">
      <alignment horizontal="center" vertical="center"/>
    </xf>
    <xf numFmtId="0" fontId="6" fillId="0" borderId="0" applyNumberFormat="0" applyFill="0" applyBorder="0" applyAlignment="0" applyProtection="0">
      <alignment vertical="center" wrapText="1"/>
    </xf>
    <xf numFmtId="0" fontId="3" fillId="0" borderId="0" applyNumberFormat="0" applyFill="0" applyBorder="0" applyAlignment="0" applyProtection="0">
      <alignment vertical="center" wrapText="1"/>
    </xf>
    <xf numFmtId="0" fontId="1" fillId="8" borderId="0" applyNumberFormat="0" applyProtection="0">
      <alignment horizontal="center" vertical="center"/>
    </xf>
    <xf numFmtId="0" fontId="7" fillId="9" borderId="4" applyNumberFormat="0" applyAlignment="0" applyProtection="0"/>
    <xf numFmtId="167" fontId="2" fillId="10" borderId="2" applyProtection="0">
      <alignment horizontal="center" vertical="top"/>
    </xf>
  </cellStyleXfs>
  <cellXfs count="30">
    <xf numFmtId="0" fontId="0" fillId="0" borderId="0" xfId="0">
      <alignment horizontal="left" vertical="center" wrapText="1"/>
    </xf>
    <xf numFmtId="0" fontId="0" fillId="0" borderId="0" xfId="0" applyFill="1" applyProtection="1">
      <alignment horizontal="left" vertical="center" wrapText="1"/>
    </xf>
    <xf numFmtId="168" fontId="2" fillId="6" borderId="2" xfId="5" applyFill="1" applyProtection="1">
      <alignment horizontal="center" vertical="top"/>
    </xf>
    <xf numFmtId="168" fontId="2" fillId="3" borderId="2" xfId="5" applyFill="1" applyProtection="1">
      <alignment horizontal="center" vertical="top"/>
    </xf>
    <xf numFmtId="168" fontId="2" fillId="5" borderId="2" xfId="5" applyFill="1" applyProtection="1">
      <alignment horizontal="center" vertical="top"/>
    </xf>
    <xf numFmtId="168" fontId="2" fillId="7" borderId="2" xfId="5" applyFill="1" applyProtection="1">
      <alignment horizontal="center" vertical="top"/>
    </xf>
    <xf numFmtId="0" fontId="0" fillId="0" borderId="0" xfId="0" applyFo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166" fontId="0" fillId="0" borderId="0" xfId="0" applyNumberFormat="1" applyFont="1" applyFill="1" applyBorder="1" applyAlignment="1" applyProtection="1">
      <alignment vertical="center"/>
    </xf>
    <xf numFmtId="0" fontId="0" fillId="0" borderId="0" xfId="0" applyProtection="1">
      <alignment horizontal="left" vertical="center" wrapText="1"/>
    </xf>
    <xf numFmtId="168" fontId="2" fillId="4" borderId="2" xfId="5" applyFill="1" applyProtection="1">
      <alignment horizontal="center" vertical="top"/>
    </xf>
    <xf numFmtId="0" fontId="1" fillId="3" borderId="1" xfId="8" applyProtection="1">
      <alignment horizontal="center" wrapText="1"/>
    </xf>
    <xf numFmtId="0" fontId="1" fillId="7" borderId="1" xfId="13">
      <alignment horizontal="center" wrapText="1"/>
    </xf>
    <xf numFmtId="0" fontId="5" fillId="6" borderId="1" xfId="1" applyProtection="1">
      <alignment horizontal="center" wrapText="1"/>
    </xf>
    <xf numFmtId="0" fontId="1" fillId="4" borderId="1" xfId="9" applyProtection="1">
      <alignment horizontal="center" wrapText="1"/>
    </xf>
    <xf numFmtId="0" fontId="1" fillId="5" borderId="1" xfId="10" applyProtection="1">
      <alignment horizontal="center" wrapText="1"/>
    </xf>
    <xf numFmtId="0" fontId="1" fillId="10" borderId="1" xfId="12" applyProtection="1">
      <alignment horizontal="center" wrapText="1"/>
    </xf>
    <xf numFmtId="0" fontId="1" fillId="8" borderId="0" xfId="17" applyProtection="1">
      <alignment horizontal="center" vertical="center"/>
    </xf>
    <xf numFmtId="0" fontId="0" fillId="0" borderId="0" xfId="14" applyFont="1" applyBorder="1">
      <alignment horizontal="center" vertical="center"/>
    </xf>
    <xf numFmtId="168" fontId="2" fillId="10" borderId="2" xfId="5" applyFill="1" applyProtection="1">
      <alignment horizontal="center" vertical="top"/>
    </xf>
    <xf numFmtId="0" fontId="0" fillId="0" borderId="0" xfId="0" applyBorder="1">
      <alignment horizontal="left" vertical="center" wrapText="1"/>
    </xf>
    <xf numFmtId="168" fontId="0" fillId="0" borderId="0" xfId="6" applyFont="1" applyBorder="1" applyProtection="1">
      <alignment horizontal="right" vertical="center" indent="3"/>
    </xf>
    <xf numFmtId="0" fontId="0" fillId="0" borderId="0" xfId="0" applyBorder="1" applyAlignment="1">
      <alignment vertical="center"/>
    </xf>
    <xf numFmtId="168" fontId="0" fillId="0" borderId="0" xfId="0" applyNumberFormat="1" applyFont="1" applyProtection="1">
      <alignment horizontal="left" vertical="center" wrapText="1"/>
    </xf>
    <xf numFmtId="0" fontId="4" fillId="2" borderId="0" xfId="2" applyProtection="1">
      <alignment horizontal="left" vertical="center" wrapText="1"/>
    </xf>
    <xf numFmtId="0" fontId="4" fillId="2" borderId="3" xfId="2" applyBorder="1" applyProtection="1">
      <alignment horizontal="left" vertical="center" wrapText="1"/>
    </xf>
    <xf numFmtId="0" fontId="1" fillId="8" borderId="0" xfId="17" applyAlignment="1" applyProtection="1">
      <alignment vertical="center"/>
    </xf>
    <xf numFmtId="0" fontId="1" fillId="2" borderId="0" xfId="11" applyAlignment="1" applyProtection="1">
      <alignment horizontal="right" vertical="center" indent="11"/>
    </xf>
  </cellXfs>
  <cellStyles count="20">
    <cellStyle name="Akcenat1" xfId="17" builtinId="29" customBuiltin="1"/>
    <cellStyle name="Beleška" xfId="11" builtinId="10" customBuiltin="1"/>
    <cellStyle name="Hiperveza" xfId="15" builtinId="8" customBuiltin="1"/>
    <cellStyle name="Ispraćena hiperveza" xfId="16" builtinId="9" customBuiltin="1"/>
    <cellStyle name="Izlaz" xfId="18" builtinId="21" customBuiltin="1"/>
    <cellStyle name="Izračunavanje" xfId="19" builtinId="22" customBuiltin="1"/>
    <cellStyle name="Kategorija" xfId="13"/>
    <cellStyle name="Naslov" xfId="2" builtinId="15" customBuiltin="1"/>
    <cellStyle name="Naslov 1" xfId="1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ormalan" xfId="0" builtinId="0" customBuiltin="1"/>
    <cellStyle name="Poravnavanje na sredinu" xfId="14"/>
    <cellStyle name="Procenat" xfId="7" builtinId="5" customBuiltin="1"/>
    <cellStyle name="Ukupno" xfId="12" builtinId="25" customBuiltin="1"/>
    <cellStyle name="Valuta" xfId="5" builtinId="4" customBuiltin="1"/>
    <cellStyle name="Valuta [0]" xfId="6" builtinId="7" customBuiltin="1"/>
    <cellStyle name="Zarez" xfId="3" builtinId="3" customBuiltin="1"/>
    <cellStyle name="Zarez [0]" xfId="4" builtinId="6" customBuiltin="1"/>
  </cellStyles>
  <dxfs count="12">
    <dxf>
      <protection locked="1" hidden="0"/>
    </dxf>
    <dxf>
      <protection locked="1" hidden="0"/>
    </dxf>
    <dxf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protection locked="1" hidden="0"/>
    </dxf>
    <dxf>
      <protection locked="1" hidden="0"/>
    </dxf>
    <dxf>
      <protection locked="1" hidden="0"/>
    </dxf>
    <dxf>
      <border>
        <right/>
        <bottom style="thin">
          <color theme="0"/>
        </bottom>
        <vertical/>
        <horizontal/>
      </border>
    </dxf>
    <dxf>
      <font>
        <color rgb="FFFF0000"/>
      </font>
      <fill>
        <patternFill>
          <bgColor theme="2"/>
        </patternFill>
      </fill>
    </dxf>
    <dxf>
      <font>
        <b/>
        <i val="0"/>
        <strike/>
        <color theme="4" tint="0.39994506668294322"/>
      </font>
    </dxf>
    <dxf>
      <font>
        <b/>
        <i val="0"/>
        <color theme="4" tint="-0.24994659260841701"/>
      </font>
      <fill>
        <patternFill>
          <bgColor theme="2"/>
        </patternFill>
      </fill>
      <border>
        <top style="medium">
          <color theme="4"/>
        </top>
        <bottom style="medium">
          <color theme="4"/>
        </bottom>
      </border>
    </dxf>
    <dxf>
      <font>
        <b val="0"/>
        <i val="0"/>
        <color theme="4" tint="-0.24994659260841701"/>
      </font>
      <fill>
        <patternFill>
          <bgColor theme="2"/>
        </patternFill>
      </fill>
    </dxf>
  </dxfs>
  <tableStyles count="1" defaultTableStyle="Spisak namirnica" defaultPivotStyle="PivotStyleLight8">
    <tableStyle name="Spisak namirnica" pivot="0" count="2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180973</xdr:colOff>
      <xdr:row>0</xdr:row>
      <xdr:rowOff>0</xdr:rowOff>
    </xdr:from>
    <xdr:to>
      <xdr:col>10</xdr:col>
      <xdr:colOff>19049</xdr:colOff>
      <xdr:row>0</xdr:row>
      <xdr:rowOff>762000</xdr:rowOff>
    </xdr:to>
    <xdr:pic>
      <xdr:nvPicPr>
        <xdr:cNvPr id="6" name="Slika 5" descr="Sveži proizvodi: zelena salata, paradajz i krastavci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3" y="0"/>
          <a:ext cx="11620501" cy="76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SpisakNamirnica" displayName="SpisakNamirnica" ref="B5:J23" headerRowDxfId="6" dataDxfId="5" totalsRowDxfId="4">
  <autoFilter ref="B5:J23"/>
  <tableColumns count="9">
    <tableColumn id="1" name="GOTOVO?" totalsRowLabel="Total" dataCellStyle="Poravnavanje na sredinu"/>
    <tableColumn id="2" name="STAVKA" dataCellStyle="Normalan"/>
    <tableColumn id="9" name="PRODAVNICA" dataCellStyle="Normalan"/>
    <tableColumn id="3" name="KATEGORIJA" dataCellStyle="Normalan"/>
    <tableColumn id="4" name="KOL." dataCellStyle="Poravnavanje na sredinu"/>
    <tableColumn id="8" name="JEDINICA" dataDxfId="3" totalsRowDxfId="2" dataCellStyle="Normalan"/>
    <tableColumn id="5" name="CENA PO JEDINICI" dataDxfId="1" dataCellStyle="Valuta [0]"/>
    <tableColumn id="6" name="UKUPNO" dataDxfId="0" dataCellStyle="Valuta [0]">
      <calculatedColumnFormula>IFERROR(SpisakNamirnica[KOL.]*SpisakNamirnica[CENA PO JEDINICI],"")</calculatedColumnFormula>
    </tableColumn>
    <tableColumn id="7" name="NAPOMENA" totalsRowFunction="count" dataCellStyle="Normalan"/>
  </tableColumns>
  <tableStyleInfo name="Spisak namirnica" showFirstColumn="0" showLastColumn="0" showRowStripes="1" showColumnStripes="0"/>
  <extLst>
    <ext xmlns:x14="http://schemas.microsoft.com/office/spreadsheetml/2009/9/main" uri="{504A1905-F514-4f6f-8877-14C23A59335A}">
      <x14:table altTextSummary="Stavku, ime prodavnice, kategoriju, količinu, jedinicu, cenu po jedinici i beleške za namirnicu unesite u ovu tabelu. Izaberite stavku „Da“ u koloni „Gotovo“ kada kupite stavku"/>
    </ext>
  </extLst>
</table>
</file>

<file path=xl/theme/theme1.xml><?xml version="1.0" encoding="utf-8"?>
<a:theme xmlns:a="http://schemas.openxmlformats.org/drawingml/2006/main" name="Office Theme">
  <a:themeElements>
    <a:clrScheme name="Grocery List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93855A"/>
      </a:accent1>
      <a:accent2>
        <a:srgbClr val="7FAC39"/>
      </a:accent2>
      <a:accent3>
        <a:srgbClr val="7954F2"/>
      </a:accent3>
      <a:accent4>
        <a:srgbClr val="0041D2"/>
      </a:accent4>
      <a:accent5>
        <a:srgbClr val="BF1A8D"/>
      </a:accent5>
      <a:accent6>
        <a:srgbClr val="287F71"/>
      </a:accent6>
      <a:hlink>
        <a:srgbClr val="0041D2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B1:J23"/>
  <sheetViews>
    <sheetView showGridLines="0" tabSelected="1" zoomScaleNormal="100" workbookViewId="0"/>
  </sheetViews>
  <sheetFormatPr defaultRowHeight="30" customHeight="1" x14ac:dyDescent="0.25"/>
  <cols>
    <col min="1" max="1" width="2.7109375" style="11" customWidth="1"/>
    <col min="2" max="2" width="14.7109375" style="6" customWidth="1"/>
    <col min="3" max="3" width="22.7109375" style="6" customWidth="1"/>
    <col min="4" max="4" width="25.7109375" style="6" customWidth="1"/>
    <col min="5" max="7" width="21.42578125" style="6" customWidth="1"/>
    <col min="8" max="8" width="21.42578125" style="25" customWidth="1"/>
    <col min="9" max="9" width="21.42578125" style="6" customWidth="1"/>
    <col min="10" max="10" width="25.7109375" style="6" customWidth="1"/>
    <col min="11" max="11" width="2.7109375" style="11" customWidth="1"/>
    <col min="12" max="16384" width="9.140625" style="11"/>
  </cols>
  <sheetData>
    <row r="1" spans="2:10" s="1" customFormat="1" ht="81" customHeight="1" thickBot="1" x14ac:dyDescent="0.3">
      <c r="B1" s="28"/>
      <c r="C1" s="28"/>
      <c r="D1" s="28"/>
      <c r="E1" s="28"/>
      <c r="F1" s="28"/>
      <c r="G1" s="28"/>
      <c r="H1" s="28"/>
      <c r="I1" s="28"/>
      <c r="J1" s="28"/>
    </row>
    <row r="2" spans="2:10" s="1" customFormat="1" ht="35.1" customHeight="1" thickTop="1" x14ac:dyDescent="0.25">
      <c r="B2" s="26" t="s">
        <v>0</v>
      </c>
      <c r="C2" s="27"/>
      <c r="D2" s="15" t="s">
        <v>23</v>
      </c>
      <c r="E2" s="13" t="s">
        <v>31</v>
      </c>
      <c r="F2" s="16" t="s">
        <v>35</v>
      </c>
      <c r="G2" s="17" t="s">
        <v>34</v>
      </c>
      <c r="H2" s="14" t="s">
        <v>33</v>
      </c>
      <c r="I2" s="18" t="s">
        <v>47</v>
      </c>
      <c r="J2" s="19"/>
    </row>
    <row r="3" spans="2:10" s="1" customFormat="1" ht="35.1" customHeight="1" thickBot="1" x14ac:dyDescent="0.3">
      <c r="B3" s="26"/>
      <c r="C3" s="27"/>
      <c r="D3" s="2">
        <f>IFERROR(SUMIF(SpisakNamirnica[KATEGORIJA],Kategorija1,SpisakNamirnica[UKUPNO]), "")</f>
        <v>11.95</v>
      </c>
      <c r="E3" s="3">
        <f>IFERROR(SUMIF(SpisakNamirnica[KATEGORIJA],Kategorija2,SpisakNamirnica[UKUPNO]), "")</f>
        <v>6.1150000000000002</v>
      </c>
      <c r="F3" s="12">
        <f>IFERROR(SUMIF(SpisakNamirnica[KATEGORIJA],Kategorija3,SpisakNamirnica[UKUPNO]), "")</f>
        <v>31.85</v>
      </c>
      <c r="G3" s="4">
        <f>IFERROR(SUMIF(SpisakNamirnica[KATEGORIJA],Kategorija4,SpisakNamirnica[UKUPNO]), "")</f>
        <v>216.60000000000002</v>
      </c>
      <c r="H3" s="5">
        <f>IFERROR(SUMIF(SpisakNamirnica[KATEGORIJA],Kategorija5,SpisakNamirnica[UKUPNO]), "")</f>
        <v>3.99</v>
      </c>
      <c r="I3" s="21">
        <f>SUM(SpisakNamirnica[UKUPNO])</f>
        <v>270.505</v>
      </c>
      <c r="J3" s="19"/>
    </row>
    <row r="4" spans="2:10" s="1" customFormat="1" ht="21" customHeight="1" thickTop="1" x14ac:dyDescent="0.25">
      <c r="B4" s="29" t="s">
        <v>1</v>
      </c>
      <c r="C4" s="29"/>
      <c r="D4" s="29"/>
      <c r="E4" s="29"/>
      <c r="F4" s="29"/>
      <c r="G4" s="29"/>
      <c r="H4" s="29"/>
      <c r="I4" s="19" t="str">
        <f>IF(SUM(D3:H3)&lt;&gt;SUM(SpisakNamirnica[UKUPNO]),"Van salda","")</f>
        <v/>
      </c>
      <c r="J4" s="19"/>
    </row>
    <row r="5" spans="2:10" s="1" customFormat="1" ht="30" customHeight="1" x14ac:dyDescent="0.25">
      <c r="B5" s="7" t="s">
        <v>2</v>
      </c>
      <c r="C5" s="8" t="s">
        <v>4</v>
      </c>
      <c r="D5" s="9" t="s">
        <v>24</v>
      </c>
      <c r="E5" s="9" t="s">
        <v>32</v>
      </c>
      <c r="F5" s="7" t="s">
        <v>36</v>
      </c>
      <c r="G5" s="9" t="s">
        <v>37</v>
      </c>
      <c r="H5" s="9" t="s">
        <v>46</v>
      </c>
      <c r="I5" s="10" t="s">
        <v>48</v>
      </c>
      <c r="J5" s="8" t="s">
        <v>49</v>
      </c>
    </row>
    <row r="6" spans="2:10" s="1" customFormat="1" ht="30" customHeight="1" x14ac:dyDescent="0.25">
      <c r="B6" s="20" t="s">
        <v>3</v>
      </c>
      <c r="C6" s="22" t="s">
        <v>5</v>
      </c>
      <c r="D6" s="22" t="s">
        <v>25</v>
      </c>
      <c r="E6" s="22" t="s">
        <v>23</v>
      </c>
      <c r="F6" s="20">
        <v>2</v>
      </c>
      <c r="G6" s="24" t="s">
        <v>38</v>
      </c>
      <c r="H6" s="23">
        <v>2.99</v>
      </c>
      <c r="I6" s="23">
        <f>IFERROR(SpisakNamirnica[KOL.]*SpisakNamirnica[CENA PO JEDINICI],"")</f>
        <v>5.98</v>
      </c>
      <c r="J6" s="22"/>
    </row>
    <row r="7" spans="2:10" s="1" customFormat="1" ht="30" customHeight="1" x14ac:dyDescent="0.25">
      <c r="B7" s="20" t="s">
        <v>3</v>
      </c>
      <c r="C7" s="22" t="s">
        <v>6</v>
      </c>
      <c r="D7" s="22" t="s">
        <v>25</v>
      </c>
      <c r="E7" s="22" t="s">
        <v>23</v>
      </c>
      <c r="F7" s="20">
        <v>3</v>
      </c>
      <c r="G7" s="24" t="s">
        <v>38</v>
      </c>
      <c r="H7" s="23">
        <v>1.99</v>
      </c>
      <c r="I7" s="23">
        <f>IFERROR(SpisakNamirnica[KOL.]*SpisakNamirnica[CENA PO JEDINICI],"")</f>
        <v>5.97</v>
      </c>
      <c r="J7" s="22" t="s">
        <v>50</v>
      </c>
    </row>
    <row r="8" spans="2:10" s="1" customFormat="1" ht="30" customHeight="1" x14ac:dyDescent="0.25">
      <c r="B8" s="20"/>
      <c r="C8" s="22" t="s">
        <v>7</v>
      </c>
      <c r="D8" s="22" t="s">
        <v>26</v>
      </c>
      <c r="E8" s="22" t="s">
        <v>33</v>
      </c>
      <c r="F8" s="20">
        <v>1</v>
      </c>
      <c r="G8" s="24" t="s">
        <v>39</v>
      </c>
      <c r="H8" s="23">
        <v>3.99</v>
      </c>
      <c r="I8" s="23">
        <f>IFERROR(SpisakNamirnica[KOL.]*SpisakNamirnica[CENA PO JEDINICI],"")</f>
        <v>3.99</v>
      </c>
      <c r="J8" s="22"/>
    </row>
    <row r="9" spans="2:10" s="1" customFormat="1" ht="30" customHeight="1" x14ac:dyDescent="0.25">
      <c r="B9" s="20" t="s">
        <v>3</v>
      </c>
      <c r="C9" s="22" t="s">
        <v>8</v>
      </c>
      <c r="D9" s="22" t="s">
        <v>27</v>
      </c>
      <c r="E9" s="22" t="s">
        <v>34</v>
      </c>
      <c r="F9" s="20">
        <v>2</v>
      </c>
      <c r="G9" s="24" t="s">
        <v>40</v>
      </c>
      <c r="H9" s="23">
        <v>2.29</v>
      </c>
      <c r="I9" s="23">
        <f>IFERROR(SpisakNamirnica[KOL.]*SpisakNamirnica[CENA PO JEDINICI],"")</f>
        <v>4.58</v>
      </c>
      <c r="J9" s="22"/>
    </row>
    <row r="10" spans="2:10" s="1" customFormat="1" ht="30" customHeight="1" x14ac:dyDescent="0.25">
      <c r="B10" s="20"/>
      <c r="C10" s="22" t="s">
        <v>9</v>
      </c>
      <c r="D10" s="22" t="s">
        <v>27</v>
      </c>
      <c r="E10" s="22" t="s">
        <v>34</v>
      </c>
      <c r="F10" s="20">
        <v>4</v>
      </c>
      <c r="G10" s="24" t="s">
        <v>38</v>
      </c>
      <c r="H10" s="23">
        <v>3.49</v>
      </c>
      <c r="I10" s="23">
        <f>IFERROR(SpisakNamirnica[KOL.]*SpisakNamirnica[CENA PO JEDINICI],"")</f>
        <v>13.96</v>
      </c>
      <c r="J10" s="22"/>
    </row>
    <row r="11" spans="2:10" s="1" customFormat="1" ht="30" customHeight="1" x14ac:dyDescent="0.25">
      <c r="B11" s="20" t="s">
        <v>3</v>
      </c>
      <c r="C11" s="22" t="s">
        <v>10</v>
      </c>
      <c r="D11" s="22" t="s">
        <v>27</v>
      </c>
      <c r="E11" s="22" t="s">
        <v>34</v>
      </c>
      <c r="F11" s="20">
        <v>2</v>
      </c>
      <c r="G11" s="24" t="s">
        <v>41</v>
      </c>
      <c r="H11" s="23">
        <v>1.5</v>
      </c>
      <c r="I11" s="23">
        <f>IFERROR(SpisakNamirnica[KOL.]*SpisakNamirnica[CENA PO JEDINICI],"")</f>
        <v>3</v>
      </c>
      <c r="J11" s="22"/>
    </row>
    <row r="12" spans="2:10" s="1" customFormat="1" ht="30" customHeight="1" x14ac:dyDescent="0.25">
      <c r="B12" s="20" t="s">
        <v>3</v>
      </c>
      <c r="C12" s="22" t="s">
        <v>11</v>
      </c>
      <c r="D12" s="22" t="s">
        <v>26</v>
      </c>
      <c r="E12" s="22" t="s">
        <v>34</v>
      </c>
      <c r="F12" s="20">
        <v>2</v>
      </c>
      <c r="G12" s="24" t="s">
        <v>39</v>
      </c>
      <c r="H12" s="23">
        <v>1.99</v>
      </c>
      <c r="I12" s="23">
        <f>IFERROR(SpisakNamirnica[KOL.]*SpisakNamirnica[CENA PO JEDINICI],"")</f>
        <v>3.98</v>
      </c>
      <c r="J12" s="22"/>
    </row>
    <row r="13" spans="2:10" s="1" customFormat="1" ht="30" customHeight="1" x14ac:dyDescent="0.25">
      <c r="B13" s="20"/>
      <c r="C13" s="22" t="s">
        <v>12</v>
      </c>
      <c r="D13" s="22" t="s">
        <v>27</v>
      </c>
      <c r="E13" s="22" t="s">
        <v>34</v>
      </c>
      <c r="F13" s="20">
        <v>1</v>
      </c>
      <c r="G13" s="24" t="s">
        <v>38</v>
      </c>
      <c r="H13" s="23">
        <v>2.29</v>
      </c>
      <c r="I13" s="23">
        <f>IFERROR(SpisakNamirnica[KOL.]*SpisakNamirnica[CENA PO JEDINICI],"")</f>
        <v>2.29</v>
      </c>
      <c r="J13" s="22"/>
    </row>
    <row r="14" spans="2:10" s="1" customFormat="1" ht="30" customHeight="1" x14ac:dyDescent="0.25">
      <c r="B14" s="20"/>
      <c r="C14" s="22" t="s">
        <v>13</v>
      </c>
      <c r="D14" s="22" t="s">
        <v>26</v>
      </c>
      <c r="E14" s="22" t="s">
        <v>31</v>
      </c>
      <c r="F14" s="20">
        <v>0.5</v>
      </c>
      <c r="G14" s="24" t="s">
        <v>38</v>
      </c>
      <c r="H14" s="23">
        <v>2.25</v>
      </c>
      <c r="I14" s="23">
        <f>IFERROR(SpisakNamirnica[KOL.]*SpisakNamirnica[CENA PO JEDINICI],"")</f>
        <v>1.125</v>
      </c>
      <c r="J14" s="22"/>
    </row>
    <row r="15" spans="2:10" s="1" customFormat="1" ht="30" customHeight="1" x14ac:dyDescent="0.25">
      <c r="B15" s="20" t="s">
        <v>3</v>
      </c>
      <c r="C15" s="22" t="s">
        <v>14</v>
      </c>
      <c r="D15" s="22" t="s">
        <v>28</v>
      </c>
      <c r="E15" s="22" t="s">
        <v>35</v>
      </c>
      <c r="F15" s="20">
        <v>2</v>
      </c>
      <c r="G15" s="24" t="s">
        <v>42</v>
      </c>
      <c r="H15" s="23">
        <v>3.99</v>
      </c>
      <c r="I15" s="23">
        <f>IFERROR(SpisakNamirnica[KOL.]*SpisakNamirnica[CENA PO JEDINICI],"")</f>
        <v>7.98</v>
      </c>
      <c r="J15" s="22"/>
    </row>
    <row r="16" spans="2:10" s="1" customFormat="1" ht="30" customHeight="1" x14ac:dyDescent="0.25">
      <c r="B16" s="20" t="s">
        <v>3</v>
      </c>
      <c r="C16" s="22" t="s">
        <v>15</v>
      </c>
      <c r="D16" s="22" t="s">
        <v>28</v>
      </c>
      <c r="E16" s="22" t="s">
        <v>35</v>
      </c>
      <c r="F16" s="20">
        <v>1</v>
      </c>
      <c r="G16" s="24" t="s">
        <v>38</v>
      </c>
      <c r="H16" s="23">
        <v>9.99</v>
      </c>
      <c r="I16" s="23">
        <f>IFERROR(SpisakNamirnica[KOL.]*SpisakNamirnica[CENA PO JEDINICI],"")</f>
        <v>9.99</v>
      </c>
      <c r="J16" s="22" t="s">
        <v>51</v>
      </c>
    </row>
    <row r="17" spans="2:10" s="1" customFormat="1" ht="30" customHeight="1" x14ac:dyDescent="0.25">
      <c r="B17" s="20" t="s">
        <v>3</v>
      </c>
      <c r="C17" s="22" t="s">
        <v>16</v>
      </c>
      <c r="D17" s="22" t="s">
        <v>28</v>
      </c>
      <c r="E17" s="22" t="s">
        <v>35</v>
      </c>
      <c r="F17" s="20">
        <v>2</v>
      </c>
      <c r="G17" s="24" t="s">
        <v>43</v>
      </c>
      <c r="H17" s="23">
        <v>3.5</v>
      </c>
      <c r="I17" s="23">
        <f>IFERROR(SpisakNamirnica[KOL.]*SpisakNamirnica[CENA PO JEDINICI],"")</f>
        <v>7</v>
      </c>
      <c r="J17" s="22"/>
    </row>
    <row r="18" spans="2:10" s="1" customFormat="1" ht="30" customHeight="1" x14ac:dyDescent="0.25">
      <c r="B18" s="20" t="s">
        <v>3</v>
      </c>
      <c r="C18" s="22" t="s">
        <v>17</v>
      </c>
      <c r="D18" s="22" t="s">
        <v>28</v>
      </c>
      <c r="E18" s="22" t="s">
        <v>35</v>
      </c>
      <c r="F18" s="20">
        <v>1</v>
      </c>
      <c r="G18" s="24" t="s">
        <v>44</v>
      </c>
      <c r="H18" s="23">
        <v>3.89</v>
      </c>
      <c r="I18" s="23">
        <f>IFERROR(SpisakNamirnica[KOL.]*SpisakNamirnica[CENA PO JEDINICI],"")</f>
        <v>3.89</v>
      </c>
      <c r="J18" s="22"/>
    </row>
    <row r="19" spans="2:10" s="1" customFormat="1" ht="30" customHeight="1" x14ac:dyDescent="0.25">
      <c r="B19" s="20" t="s">
        <v>3</v>
      </c>
      <c r="C19" s="22" t="s">
        <v>18</v>
      </c>
      <c r="D19" s="22" t="s">
        <v>28</v>
      </c>
      <c r="E19" s="22" t="s">
        <v>35</v>
      </c>
      <c r="F19" s="20">
        <v>1</v>
      </c>
      <c r="G19" s="24" t="s">
        <v>45</v>
      </c>
      <c r="H19" s="23">
        <v>2.99</v>
      </c>
      <c r="I19" s="23">
        <f>IFERROR(SpisakNamirnica[KOL.]*SpisakNamirnica[CENA PO JEDINICI],"")</f>
        <v>2.99</v>
      </c>
      <c r="J19" s="22"/>
    </row>
    <row r="20" spans="2:10" s="1" customFormat="1" ht="30" customHeight="1" x14ac:dyDescent="0.25">
      <c r="B20" s="20"/>
      <c r="C20" s="22" t="s">
        <v>19</v>
      </c>
      <c r="D20" s="22" t="s">
        <v>26</v>
      </c>
      <c r="E20" s="22" t="s">
        <v>31</v>
      </c>
      <c r="F20" s="20">
        <v>1</v>
      </c>
      <c r="G20" s="24" t="s">
        <v>44</v>
      </c>
      <c r="H20" s="23">
        <v>4.99</v>
      </c>
      <c r="I20" s="23">
        <f>IFERROR(SpisakNamirnica[KOL.]*SpisakNamirnica[CENA PO JEDINICI],"")</f>
        <v>4.99</v>
      </c>
      <c r="J20" s="22" t="s">
        <v>52</v>
      </c>
    </row>
    <row r="21" spans="2:10" s="1" customFormat="1" ht="30" customHeight="1" x14ac:dyDescent="0.25">
      <c r="B21" s="20"/>
      <c r="C21" s="22" t="s">
        <v>20</v>
      </c>
      <c r="D21" s="22" t="s">
        <v>29</v>
      </c>
      <c r="E21" s="22" t="s">
        <v>34</v>
      </c>
      <c r="F21" s="20">
        <v>10</v>
      </c>
      <c r="G21" s="24" t="s">
        <v>38</v>
      </c>
      <c r="H21" s="23">
        <v>7.99</v>
      </c>
      <c r="I21" s="23">
        <f>IFERROR(SpisakNamirnica[KOL.]*SpisakNamirnica[CENA PO JEDINICI],"")</f>
        <v>79.900000000000006</v>
      </c>
      <c r="J21" s="22" t="s">
        <v>53</v>
      </c>
    </row>
    <row r="22" spans="2:10" s="1" customFormat="1" ht="30" customHeight="1" x14ac:dyDescent="0.25">
      <c r="B22" s="20"/>
      <c r="C22" s="22" t="s">
        <v>21</v>
      </c>
      <c r="D22" s="22" t="s">
        <v>30</v>
      </c>
      <c r="E22" s="22" t="s">
        <v>34</v>
      </c>
      <c r="F22" s="20">
        <v>6</v>
      </c>
      <c r="G22" s="24" t="s">
        <v>38</v>
      </c>
      <c r="H22" s="23">
        <v>8.99</v>
      </c>
      <c r="I22" s="23">
        <f>IFERROR(SpisakNamirnica[KOL.]*SpisakNamirnica[CENA PO JEDINICI],"")</f>
        <v>53.94</v>
      </c>
      <c r="J22" s="22"/>
    </row>
    <row r="23" spans="2:10" s="1" customFormat="1" ht="30" customHeight="1" x14ac:dyDescent="0.25">
      <c r="B23" s="20"/>
      <c r="C23" s="22" t="s">
        <v>22</v>
      </c>
      <c r="D23" s="22" t="s">
        <v>30</v>
      </c>
      <c r="E23" s="22" t="s">
        <v>34</v>
      </c>
      <c r="F23" s="20">
        <v>5</v>
      </c>
      <c r="G23" s="24" t="s">
        <v>38</v>
      </c>
      <c r="H23" s="23">
        <v>10.99</v>
      </c>
      <c r="I23" s="23">
        <f>IFERROR(SpisakNamirnica[KOL.]*SpisakNamirnica[CENA PO JEDINICI],"")</f>
        <v>54.95</v>
      </c>
      <c r="J23" s="22"/>
    </row>
  </sheetData>
  <mergeCells count="3">
    <mergeCell ref="B2:C3"/>
    <mergeCell ref="B1:J1"/>
    <mergeCell ref="B4:H4"/>
  </mergeCells>
  <conditionalFormatting sqref="B6:J23">
    <cfRule type="expression" dxfId="9" priority="1">
      <formula>$B6="Da"</formula>
    </cfRule>
  </conditionalFormatting>
  <conditionalFormatting sqref="I2:I4">
    <cfRule type="expression" dxfId="8" priority="2">
      <formula>SUM($D$3:$H$3)&lt;&gt;SUM($I$6:$I$23)</formula>
    </cfRule>
  </conditionalFormatting>
  <conditionalFormatting sqref="I4">
    <cfRule type="expression" dxfId="7" priority="3">
      <formula>SUM($D$3:$H$3)&lt;&gt;SUM($I$6:$I$23)</formula>
    </cfRule>
  </conditionalFormatting>
  <dataValidations xWindow="58" yWindow="320" count="19">
    <dataValidation type="list" errorStyle="warning" allowBlank="1" showInputMessage="1" showErrorMessage="1" error="Izaberite stavku „Da“ sa liste za kupljene stavke. Izaberite stavku „OTKAŽI“, a zatim pritisnite kombinaciju tastera ALT+STRELICA NADOLE da biste razvili padajuću listu, a zatim taster ENTER da biste napravili izbor" sqref="B6:B23">
      <formula1>"Da"</formula1>
    </dataValidation>
    <dataValidation type="list" errorStyle="warning" allowBlank="1" showInputMessage="1" showErrorMessage="1" error="Izaberite kategoriju sa liste. Izaberite stavku „OTKAŽI“, a zatim pritisnite kombinaciju tastera ALT+STRELICA NADOLE da biste razvili padajuću listu, a zatim taster ENTER da biste napravili izbor" sqref="E6:E23">
      <formula1>PronalaženjeKategorije</formula1>
    </dataValidation>
    <dataValidation allowBlank="1" showInputMessage="1" showErrorMessage="1" prompt="Napravite spisak namirnica na ovom radnom listu „Spisak namirnica“. Koristite kolonu „Gotovo“ da biste naznačili kada su stavke kupljene" sqref="A1"/>
    <dataValidation allowBlank="1" showInputMessage="1" showErrorMessage="1" prompt="Slika se nalazi u ovom redu" sqref="B1"/>
    <dataValidation allowBlank="1" showInputMessage="1" showErrorMessage="1" prompt="Sveukupna vrednost se automatski izračunava u ovoj ćeliji. Ako se sveukupna vrednost ne podudara sa ukupnom vrednošću u tabeli, ispod se pojavljuje tekst „ima odstupanja“" sqref="I3"/>
    <dataValidation allowBlank="1" showInputMessage="1" showErrorMessage="1" prompt="Tekst se pojavljuje automatski ako ukupna vrednost u tabeli nije jednaka sveukupnoj vrednosti. Do toga dolazi kada se promeni ime kategorije u redu 2, a kategorija u koloni E u tabeli upućuje na staro ime" sqref="I4"/>
    <dataValidation allowBlank="1" showInputMessage="1" showErrorMessage="1" prompt="Izaberite stavku „Da“ u koloni za kupljene stavke. Stil fonta postaje precrtani tekst. Pritisnite kombinaciju tastera ALT+STRELICA NADOLE da biste razvili padajuću listu, a taster ENTER da biste napravili izbor. Filteri naslova pronalaze određene unose" sqref="B5"/>
    <dataValidation allowBlank="1" showInputMessage="1" showErrorMessage="1" prompt="Stavku unesite u ovu kolonu, ispod ovog naslova" sqref="C5"/>
    <dataValidation allowBlank="1" showInputMessage="1" showErrorMessage="1" prompt="Ime prodavnice unesite u ovu kolonu, ispod ovog naslova" sqref="D5"/>
    <dataValidation allowBlank="1" showInputMessage="1" showErrorMessage="1" prompt="Izaberite kategoriju u ovoj koloni, ispod ovog naslova. Pritisnite kombinaciju tastera ALT+STRELICA NADOLE da biste razvili padajuću listu, a taster ENTER da biste napravili izbor. Imena kategorija popunjavaju se na osnovu vrednosti definisanih iznad" sqref="E5"/>
    <dataValidation allowBlank="1" showInputMessage="1" showErrorMessage="1" prompt="Količinu unesite u ovu kolonu, ispod ovog naslova" sqref="F5"/>
    <dataValidation allowBlank="1" showInputMessage="1" showErrorMessage="1" prompt="Jedinicu unesite u ovu kolonu, ispod ovog naslova" sqref="G5"/>
    <dataValidation allowBlank="1" showInputMessage="1" showErrorMessage="1" prompt="Cenu po jedinici unesite u ovu kolonu, ispod ovog naslova" sqref="H5"/>
    <dataValidation allowBlank="1" showInputMessage="1" showErrorMessage="1" prompt="Ukupna vrednost se automatski izračunava u ovoj koloni, ispod ovog naslova" sqref="I5"/>
    <dataValidation allowBlank="1" showInputMessage="1" showErrorMessage="1" prompt="Beleške unesite u ovu kolonu, ispod ovog naslova" sqref="J5"/>
    <dataValidation allowBlank="1" showInputMessage="1" showErrorMessage="1" prompt="Kategoriju unesite u ovu ćeliju" sqref="D2:H2"/>
    <dataValidation allowBlank="1" showInputMessage="1" showErrorMessage="1" prompt="Sveukupna vrednost se automatski izračunava u ćeliji ispod" sqref="I2"/>
    <dataValidation allowBlank="1" showInputMessage="1" showErrorMessage="1" prompt="Ukupna količina za gorenavedenu kategoriju automatski se ažurira u ovoj ćeliji" sqref="D3:H3"/>
    <dataValidation allowBlank="1" showInputMessage="1" showErrorMessage="1" prompt="Naslov ovog radnog lista nalazi se u ovoj ćeliji. Prilagodite kategorije u ćelijama sa desne strane. Ukupne vrednosti za svaku kategoriju automatski se ažuriraju dok se stavke dodaju u dolenavedenu tabelu „Spisak namirnica“" sqref="B2:C3"/>
  </dataValidations>
  <printOptions horizontalCentered="1"/>
  <pageMargins left="0.3" right="0.3" top="0.5" bottom="0.5" header="0.3" footer="0.3"/>
  <pageSetup paperSize="9" scale="48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14</vt:i4>
      </vt:variant>
    </vt:vector>
  </HeadingPairs>
  <TitlesOfParts>
    <vt:vector size="15" baseType="lpstr">
      <vt:lpstr>Spisak namirnica</vt:lpstr>
      <vt:lpstr>Kategorija1</vt:lpstr>
      <vt:lpstr>Kategorija2</vt:lpstr>
      <vt:lpstr>Kategorija3</vt:lpstr>
      <vt:lpstr>Kategorija4</vt:lpstr>
      <vt:lpstr>Kategorija5</vt:lpstr>
      <vt:lpstr>'Spisak namirnica'!Naslovi_štampanja</vt:lpstr>
      <vt:lpstr>NaslovKolone1</vt:lpstr>
      <vt:lpstr>OblastNaslovaKolone1..J3.1</vt:lpstr>
      <vt:lpstr>PronalaženjeKategorije</vt:lpstr>
      <vt:lpstr>Ukupna_vrednost_kategorije1</vt:lpstr>
      <vt:lpstr>Ukupna_vrednost_kategorije2</vt:lpstr>
      <vt:lpstr>Ukupna_vrednost_kategorije3</vt:lpstr>
      <vt:lpstr>Ukupna_vrednost_kategorije4</vt:lpstr>
      <vt:lpstr>Ukupna_vrednost_kategorije5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</cp:lastModifiedBy>
  <dcterms:created xsi:type="dcterms:W3CDTF">2017-02-16T07:10:30Z</dcterms:created>
  <dcterms:modified xsi:type="dcterms:W3CDTF">2017-06-15T10:53:40Z</dcterms:modified>
</cp:coreProperties>
</file>