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D3F93FF0-C651-4547-A435-F791AD9DAB37}" xr6:coauthVersionLast="31" xr6:coauthVersionMax="31" xr10:uidLastSave="{00000000-0000-0000-0000-000000000000}"/>
  <bookViews>
    <workbookView xWindow="0" yWindow="0" windowWidth="28800" windowHeight="11715" xr2:uid="{00000000-000D-0000-FFFF-FFFF00000000}"/>
  </bookViews>
  <sheets>
    <sheet name="Komercijalna faktura" sheetId="1" r:id="rId1"/>
    <sheet name="Klijenti" sheetId="3" r:id="rId2"/>
  </sheets>
  <definedNames>
    <definedName name="CustomerLookup">Listaklijenata[Ime preduzeća]</definedName>
    <definedName name="Depozit">'Komercijalna faktura'!$H$17</definedName>
    <definedName name="Isporuka">'Komercijalna faktura'!$H$16</definedName>
    <definedName name="Naslov2">Listaklijenata[[#Headers],[Ime preduzeća]]</definedName>
    <definedName name="_xlnm.Print_Titles" localSheetId="1">Klijenti!$2:$2</definedName>
    <definedName name="NaslovKolone1">Stavke_fakture[[#Headers],[Datum]]</definedName>
    <definedName name="NazivPreduzeća">'Komercijalna faktura'!$B$1</definedName>
    <definedName name="Nazivračuna">'Komercijalna faktura'!$C$3</definedName>
    <definedName name="_xlnm.Print_Area" localSheetId="1">Klijenti!$A:$L</definedName>
    <definedName name="OblastNaslovaReda1..C6">'Komercijalna faktura'!$B$3</definedName>
    <definedName name="Podzbirfakture">'Komercijalna faktura'!$H$13</definedName>
    <definedName name="RowTitleRegion2..E5">'Komercijalna faktura'!$D$3</definedName>
    <definedName name="RowTitleRegion3..H5">'Komercijalna faktura'!$G$3</definedName>
    <definedName name="RowTitleRegion4..H20">'Komercijalna faktura'!$G$13</definedName>
    <definedName name="SalesTax">'Komercijalna faktura'!$H$15</definedName>
    <definedName name="SalesTaxRate">'Komercijalna faktura'!$H$14</definedName>
  </definedNames>
  <calcPr calcId="179017"/>
</workbook>
</file>

<file path=xl/calcChain.xml><?xml version="1.0" encoding="utf-8"?>
<calcChain xmlns="http://schemas.openxmlformats.org/spreadsheetml/2006/main">
  <c r="B17" i="1" l="1"/>
  <c r="H9" i="1"/>
  <c r="H10" i="1"/>
  <c r="H11" i="1"/>
  <c r="H12" i="1"/>
  <c r="H8" i="1"/>
  <c r="H5" i="1"/>
  <c r="E3" i="1"/>
  <c r="E4" i="1"/>
  <c r="E5" i="1"/>
  <c r="C6" i="1"/>
  <c r="C5" i="1"/>
  <c r="C4" i="1"/>
  <c r="B8" i="1" l="1"/>
  <c r="H4" i="1"/>
  <c r="H13" i="1" l="1"/>
  <c r="H15" i="1" l="1"/>
  <c r="H18" i="1" s="1"/>
</calcChain>
</file>

<file path=xl/sharedStrings.xml><?xml version="1.0" encoding="utf-8"?>
<sst xmlns="http://schemas.openxmlformats.org/spreadsheetml/2006/main" count="64" uniqueCount="58">
  <si>
    <t>Tailspin Toys</t>
  </si>
  <si>
    <t>Naplati od:</t>
  </si>
  <si>
    <t>Adresa:</t>
  </si>
  <si>
    <t>Datum</t>
  </si>
  <si>
    <t>CELOKUPAN IZNOS TREBA UPLATITI ZA 10 DANA. NALOZIMA KOJI KASNE SA UPLATOM BIĆE ZARAČUNATA KAMATA OD 2% MESEČNO.</t>
  </si>
  <si>
    <t>Istraživanja Taso</t>
  </si>
  <si>
    <t>Br. stavke</t>
  </si>
  <si>
    <t>Glavna ulica 123</t>
  </si>
  <si>
    <t>11000 Beograd</t>
  </si>
  <si>
    <t>Telefon:</t>
  </si>
  <si>
    <t>Faks:</t>
  </si>
  <si>
    <t>E-adresa:</t>
  </si>
  <si>
    <t>Opis</t>
  </si>
  <si>
    <t>Drveni blokovi</t>
  </si>
  <si>
    <t>Kol.</t>
  </si>
  <si>
    <t>011-555-0124</t>
  </si>
  <si>
    <t>Jedinična cena</t>
  </si>
  <si>
    <t>KorisnickaSluzba@vrtirepigracke.com</t>
  </si>
  <si>
    <t>www.vrtirepigracke.com</t>
  </si>
  <si>
    <t>Br. fakture:</t>
  </si>
  <si>
    <t>Datum fakture:</t>
  </si>
  <si>
    <t>Kontakt:</t>
  </si>
  <si>
    <t>Popust</t>
  </si>
  <si>
    <t>Međuvrednost fakture</t>
  </si>
  <si>
    <t>Poreska stopa</t>
  </si>
  <si>
    <t>Porez na prodaju</t>
  </si>
  <si>
    <t>Isporuka</t>
  </si>
  <si>
    <t>Primljen depozit</t>
  </si>
  <si>
    <t>Ukupno</t>
  </si>
  <si>
    <t>Klijenti</t>
  </si>
  <si>
    <t>Ime preduzeća</t>
  </si>
  <si>
    <t>Contoso d.o.o.</t>
  </si>
  <si>
    <t>Ime kontakta</t>
  </si>
  <si>
    <t>Miloš Grabić</t>
  </si>
  <si>
    <t>Jelena Medakov</t>
  </si>
  <si>
    <t>Adresa</t>
  </si>
  <si>
    <t>Višnjićeva 345</t>
  </si>
  <si>
    <t>Zelena ulica 567</t>
  </si>
  <si>
    <t>Adresa 2</t>
  </si>
  <si>
    <t>Apartman 123</t>
  </si>
  <si>
    <t>Grad</t>
  </si>
  <si>
    <t>Sombor</t>
  </si>
  <si>
    <t>Kragujevac</t>
  </si>
  <si>
    <t>Država</t>
  </si>
  <si>
    <t>SR</t>
  </si>
  <si>
    <t>Poštanski broj</t>
  </si>
  <si>
    <t>34000</t>
  </si>
  <si>
    <t>Telefon</t>
  </si>
  <si>
    <t>025-555-0178</t>
  </si>
  <si>
    <t>034-555-0189</t>
  </si>
  <si>
    <t>Adresa e-pošte</t>
  </si>
  <si>
    <t>milos@istraživanjataso.net</t>
  </si>
  <si>
    <t>jelena@contoso.com</t>
  </si>
  <si>
    <t>Faks</t>
  </si>
  <si>
    <t>025-555-0187</t>
  </si>
  <si>
    <t>432-555-0123</t>
  </si>
  <si>
    <t>Komercijalna faktura</t>
  </si>
  <si>
    <t>011-555-0123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</si>
</sst>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0;0;;@"/>
    <numFmt numFmtId="167" formatCode="[&lt;=9999999]###\-####;###\-###\-####"/>
    <numFmt numFmtId="168" formatCode="#,##0.00\ &quot;RSD&quot;"/>
  </numFmts>
  <fonts count="12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9"/>
      <color theme="4" tint="-0.499984740745262"/>
      <name val="Calibri"/>
      <family val="2"/>
      <scheme val="major"/>
    </font>
    <font>
      <sz val="10"/>
      <color theme="2" tint="-0.749992370372631"/>
      <name val="Calibri"/>
      <family val="2"/>
      <scheme val="minor"/>
    </font>
    <font>
      <b/>
      <sz val="28"/>
      <color theme="3"/>
      <name val="Calibri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3"/>
      <name val="Calibri"/>
      <family val="2"/>
      <scheme val="maj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2" tint="-0.24994659260841701"/>
      </bottom>
      <diagonal/>
    </border>
  </borders>
  <cellStyleXfs count="24">
    <xf numFmtId="0" fontId="0" fillId="0" borderId="0">
      <alignment horizontal="left" vertical="center" wrapText="1"/>
    </xf>
    <xf numFmtId="0" fontId="9" fillId="0" borderId="0" applyNumberFormat="0" applyFill="0" applyBorder="0" applyAlignment="0" applyProtection="0">
      <alignment vertical="center" wrapText="1"/>
    </xf>
    <xf numFmtId="0" fontId="10" fillId="0" borderId="0" applyNumberFormat="0" applyFill="0" applyBorder="0" applyProtection="0">
      <alignment horizontal="left" wrapText="1" indent="2"/>
    </xf>
    <xf numFmtId="0" fontId="10" fillId="0" borderId="0" applyNumberFormat="0" applyFill="0" applyBorder="0" applyProtection="0">
      <alignment horizontal="left" vertical="top" wrapText="1" indent="2"/>
    </xf>
    <xf numFmtId="9" fontId="1" fillId="0" borderId="0" applyFill="0" applyBorder="0" applyProtection="0">
      <alignment horizontal="right" vertical="center" indent="1"/>
    </xf>
    <xf numFmtId="0" fontId="9" fillId="0" borderId="0" applyNumberFormat="0" applyFill="0" applyBorder="0" applyAlignment="0" applyProtection="0">
      <alignment vertical="center" wrapText="1"/>
    </xf>
    <xf numFmtId="2" fontId="6" fillId="0" borderId="0" applyFill="0" applyBorder="0" applyProtection="0">
      <alignment horizontal="left" vertical="center"/>
    </xf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9" fillId="0" borderId="0" applyFont="0" applyFill="0" applyBorder="0" applyProtection="0">
      <alignment horizontal="right" vertical="center"/>
    </xf>
    <xf numFmtId="168" fontId="1" fillId="0" borderId="0" applyFill="0" applyBorder="0" applyProtection="0">
      <alignment horizontal="right" vertical="center" indent="1"/>
    </xf>
    <xf numFmtId="0" fontId="9" fillId="0" borderId="0" applyNumberFormat="0" applyFill="0" applyProtection="0">
      <alignment horizontal="right" vertical="top" indent="2"/>
    </xf>
    <xf numFmtId="0" fontId="9" fillId="0" borderId="0" applyNumberFormat="0" applyFill="0" applyBorder="0" applyProtection="0">
      <alignment horizontal="right" indent="2"/>
    </xf>
    <xf numFmtId="0" fontId="9" fillId="2" borderId="2" applyNumberFormat="0" applyFont="0" applyAlignment="0" applyProtection="0"/>
    <xf numFmtId="0" fontId="8" fillId="0" borderId="3" applyNumberFormat="0" applyFill="0" applyAlignment="0" applyProtection="0"/>
    <xf numFmtId="0" fontId="9" fillId="0" borderId="1" applyNumberFormat="0" applyFont="0" applyFill="0" applyAlignment="0">
      <alignment vertical="center"/>
    </xf>
    <xf numFmtId="14" fontId="9" fillId="0" borderId="0" applyFont="0" applyFill="0" applyBorder="0" applyAlignment="0" applyProtection="0">
      <alignment horizontal="left" vertical="center"/>
    </xf>
    <xf numFmtId="1" fontId="9" fillId="0" borderId="0" applyFont="0" applyFill="0" applyBorder="0" applyProtection="0">
      <alignment vertical="center"/>
    </xf>
    <xf numFmtId="167" fontId="9" fillId="0" borderId="0" applyFont="0" applyFill="0" applyBorder="0" applyAlignment="0" applyProtection="0">
      <alignment vertical="center"/>
    </xf>
    <xf numFmtId="0" fontId="9" fillId="0" borderId="0" applyNumberFormat="0" applyFill="0" applyBorder="0" applyProtection="0"/>
    <xf numFmtId="166" fontId="7" fillId="0" borderId="0" applyNumberFormat="0">
      <alignment horizontal="left" vertical="top" wrapText="1"/>
    </xf>
    <xf numFmtId="0" fontId="7" fillId="0" borderId="0" applyNumberFormat="0" applyFill="0" applyBorder="0">
      <alignment horizontal="right" vertical="center" wrapText="1"/>
    </xf>
    <xf numFmtId="0" fontId="9" fillId="0" borderId="0" applyNumberFormat="0" applyFont="0" applyFill="0" applyBorder="0">
      <alignment horizontal="left" vertical="center" wrapText="1"/>
    </xf>
    <xf numFmtId="0" fontId="11" fillId="0" borderId="0" applyNumberFormat="0" applyFill="0" applyBorder="0">
      <alignment horizontal="center" vertical="center" wrapText="1"/>
    </xf>
  </cellStyleXfs>
  <cellXfs count="43">
    <xf numFmtId="0" fontId="0" fillId="0" borderId="0" xfId="0">
      <alignment horizontal="left" vertical="center" wrapText="1"/>
    </xf>
    <xf numFmtId="0" fontId="3" fillId="0" borderId="0" xfId="0" applyFont="1" applyProtection="1">
      <alignment horizontal="left" vertical="center" wrapText="1"/>
    </xf>
    <xf numFmtId="0" fontId="0" fillId="0" borderId="0" xfId="0" applyFont="1" applyFill="1" applyBorder="1" applyProtection="1">
      <alignment horizontal="left" vertical="center" wrapText="1"/>
    </xf>
    <xf numFmtId="0" fontId="4" fillId="0" borderId="0" xfId="0" applyFont="1" applyAlignment="1" applyProtection="1">
      <alignment horizontal="left" vertical="top"/>
    </xf>
    <xf numFmtId="0" fontId="5" fillId="0" borderId="0" xfId="0" applyFont="1" applyAlignment="1">
      <alignment vertical="top" wrapText="1"/>
    </xf>
    <xf numFmtId="0" fontId="9" fillId="0" borderId="0" xfId="1" applyFill="1" applyBorder="1" applyProtection="1">
      <alignment vertical="center" wrapText="1"/>
    </xf>
    <xf numFmtId="0" fontId="0" fillId="0" borderId="0" xfId="0">
      <alignment horizontal="left" vertical="center" wrapText="1"/>
    </xf>
    <xf numFmtId="0" fontId="9" fillId="0" borderId="0" xfId="12">
      <alignment horizontal="right" indent="2"/>
    </xf>
    <xf numFmtId="2" fontId="6" fillId="0" borderId="0" xfId="6">
      <alignment horizontal="left" vertical="center"/>
    </xf>
    <xf numFmtId="0" fontId="10" fillId="0" borderId="0" xfId="3">
      <alignment horizontal="left" vertical="top" wrapText="1" indent="2"/>
    </xf>
    <xf numFmtId="0" fontId="9" fillId="0" borderId="0" xfId="11">
      <alignment horizontal="right" vertical="top" indent="2"/>
    </xf>
    <xf numFmtId="0" fontId="8" fillId="0" borderId="3" xfId="14" applyFill="1" applyAlignment="1" applyProtection="1">
      <alignment horizontal="right" vertical="center"/>
    </xf>
    <xf numFmtId="168" fontId="0" fillId="0" borderId="0" xfId="10" applyFont="1" applyFill="1" applyBorder="1">
      <alignment horizontal="right" vertical="center" indent="1"/>
    </xf>
    <xf numFmtId="1" fontId="0" fillId="0" borderId="0" xfId="17" applyFont="1" applyFill="1" applyBorder="1">
      <alignment vertical="center"/>
    </xf>
    <xf numFmtId="168" fontId="0" fillId="0" borderId="0" xfId="9" applyFont="1" applyFill="1" applyBorder="1">
      <alignment horizontal="right" vertical="center"/>
    </xf>
    <xf numFmtId="0" fontId="0" fillId="0" borderId="0" xfId="0" applyFont="1" applyFill="1" applyBorder="1" applyAlignment="1" applyProtection="1">
      <alignment horizontal="right" vertical="center" indent="1"/>
    </xf>
    <xf numFmtId="0" fontId="10" fillId="0" borderId="0" xfId="2">
      <alignment horizontal="left" wrapText="1" indent="2"/>
    </xf>
    <xf numFmtId="167" fontId="10" fillId="0" borderId="0" xfId="3" applyNumberFormat="1">
      <alignment horizontal="left" vertical="top" wrapText="1" indent="2"/>
    </xf>
    <xf numFmtId="0" fontId="0" fillId="0" borderId="0" xfId="0">
      <alignment horizontal="left" vertical="center" wrapText="1"/>
    </xf>
    <xf numFmtId="166" fontId="7" fillId="0" borderId="0" xfId="20" applyNumberFormat="1">
      <alignment horizontal="left" vertical="top" wrapText="1"/>
    </xf>
    <xf numFmtId="0" fontId="7" fillId="0" borderId="0" xfId="20" applyNumberFormat="1">
      <alignment horizontal="left" vertical="top" wrapText="1"/>
    </xf>
    <xf numFmtId="14" fontId="7" fillId="0" borderId="0" xfId="20" applyNumberFormat="1">
      <alignment horizontal="left" vertical="top" wrapText="1"/>
    </xf>
    <xf numFmtId="9" fontId="1" fillId="0" borderId="3" xfId="4" applyFill="1" applyBorder="1" applyProtection="1">
      <alignment horizontal="right" vertical="center" indent="1"/>
    </xf>
    <xf numFmtId="168" fontId="1" fillId="0" borderId="3" xfId="10" applyFill="1" applyBorder="1" applyProtection="1">
      <alignment horizontal="right" vertical="center" indent="1"/>
    </xf>
    <xf numFmtId="0" fontId="7" fillId="0" borderId="0" xfId="21">
      <alignment horizontal="right" vertical="center" wrapText="1"/>
    </xf>
    <xf numFmtId="0" fontId="9" fillId="0" borderId="0" xfId="22">
      <alignment horizontal="left" vertical="center" wrapText="1"/>
    </xf>
    <xf numFmtId="167" fontId="10" fillId="0" borderId="0" xfId="18" applyFont="1" applyAlignment="1">
      <alignment horizontal="left" wrapText="1" indent="2"/>
    </xf>
    <xf numFmtId="14" fontId="9" fillId="0" borderId="0" xfId="16" applyAlignment="1">
      <alignment horizontal="left" vertical="center" wrapText="1"/>
    </xf>
    <xf numFmtId="0" fontId="0" fillId="0" borderId="0" xfId="22" applyFont="1">
      <alignment horizontal="left" vertical="center" wrapText="1"/>
    </xf>
    <xf numFmtId="14" fontId="0" fillId="0" borderId="0" xfId="16" applyFont="1" applyAlignment="1">
      <alignment horizontal="left" vertical="center" wrapText="1"/>
    </xf>
    <xf numFmtId="0" fontId="9" fillId="0" borderId="0" xfId="1" applyFill="1" applyAlignment="1">
      <alignment horizontal="center" vertical="center" wrapText="1"/>
    </xf>
    <xf numFmtId="167" fontId="0" fillId="0" borderId="0" xfId="18" applyFont="1" applyAlignment="1">
      <alignment horizontal="left" vertical="center" wrapText="1"/>
    </xf>
    <xf numFmtId="0" fontId="9" fillId="0" borderId="0" xfId="1" quotePrefix="1" applyAlignment="1">
      <alignment horizontal="center" vertical="center" wrapText="1"/>
    </xf>
    <xf numFmtId="0" fontId="9" fillId="0" borderId="0" xfId="19"/>
    <xf numFmtId="0" fontId="9" fillId="0" borderId="0" xfId="19" applyAlignment="1">
      <alignment wrapText="1"/>
    </xf>
    <xf numFmtId="0" fontId="9" fillId="0" borderId="0" xfId="1" applyBorder="1" applyAlignment="1">
      <alignment horizontal="left" wrapText="1" indent="2"/>
    </xf>
    <xf numFmtId="0" fontId="9" fillId="0" borderId="1" xfId="1" applyBorder="1" applyAlignment="1">
      <alignment horizontal="left" wrapText="1" indent="2"/>
    </xf>
    <xf numFmtId="0" fontId="9" fillId="0" borderId="1" xfId="1" applyBorder="1" applyAlignment="1">
      <alignment horizontal="left" vertical="top" wrapText="1" indent="2"/>
    </xf>
    <xf numFmtId="0" fontId="9" fillId="0" borderId="0" xfId="11">
      <alignment horizontal="right" vertical="top" indent="2"/>
    </xf>
    <xf numFmtId="167" fontId="7" fillId="0" borderId="0" xfId="18" applyFont="1" applyAlignment="1">
      <alignment horizontal="left" vertical="top" wrapText="1"/>
    </xf>
    <xf numFmtId="166" fontId="7" fillId="0" borderId="0" xfId="20" applyNumberFormat="1">
      <alignment horizontal="left" vertical="top" wrapText="1"/>
    </xf>
    <xf numFmtId="2" fontId="6" fillId="0" borderId="0" xfId="6">
      <alignment horizontal="left" vertical="center"/>
    </xf>
    <xf numFmtId="2" fontId="6" fillId="0" borderId="1" xfId="6" applyBorder="1">
      <alignment horizontal="left" vertical="center"/>
    </xf>
  </cellXfs>
  <cellStyles count="24">
    <cellStyle name="Beleška" xfId="13" builtinId="10" customBuiltin="1"/>
    <cellStyle name="Datum" xfId="16" xr:uid="{00000000-0005-0000-0000-000004000000}"/>
    <cellStyle name="Desna ivica" xfId="15" xr:uid="{00000000-0005-0000-0000-000012000000}"/>
    <cellStyle name="Detalji fakture" xfId="20" xr:uid="{00000000-0005-0000-0000-00000C000000}"/>
    <cellStyle name="Detalji tabele poravnati ulevo" xfId="22" xr:uid="{00000000-0005-0000-0000-000013000000}"/>
    <cellStyle name="Hiperveza" xfId="1" builtinId="8" customBuiltin="1"/>
    <cellStyle name="Ispraćena hiperveza" xfId="5" builtinId="9" customBuiltin="1"/>
    <cellStyle name="Količina" xfId="17" xr:uid="{00000000-0005-0000-0000-000011000000}"/>
    <cellStyle name="Naslov" xfId="6" builtinId="15" customBuiltin="1"/>
    <cellStyle name="Naslov 1" xfId="2" builtinId="16" customBuiltin="1"/>
    <cellStyle name="Naslov 2" xfId="3" builtinId="17" customBuiltin="1"/>
    <cellStyle name="Naslov 3" xfId="11" builtinId="18" customBuiltin="1"/>
    <cellStyle name="Naslov 4" xfId="12" builtinId="19" customBuiltin="1"/>
    <cellStyle name="Naslov tabele poravnat udesno" xfId="21" xr:uid="{00000000-0005-0000-0000-000014000000}"/>
    <cellStyle name="Normalan" xfId="0" builtinId="0" customBuiltin="1"/>
    <cellStyle name="pomeranje ćelija" xfId="23" xr:uid="{00000000-0005-0000-0000-000017000000}"/>
    <cellStyle name="Procenat" xfId="4" builtinId="5" customBuiltin="1"/>
    <cellStyle name="Tekst objašnjenja" xfId="19" builtinId="53" customBuiltin="1"/>
    <cellStyle name="Telefon" xfId="18" xr:uid="{00000000-0005-0000-0000-000010000000}"/>
    <cellStyle name="Ukupno" xfId="14" builtinId="25" customBuiltin="1"/>
    <cellStyle name="Valuta" xfId="9" builtinId="4" customBuiltin="1"/>
    <cellStyle name="Valuta [0]" xfId="10" builtinId="7" customBuiltin="1"/>
    <cellStyle name="Zarez" xfId="7" builtinId="3" customBuiltin="1"/>
    <cellStyle name="Zarez [0]" xfId="8" builtinId="6" customBuiltin="1"/>
  </cellStyles>
  <dxfs count="7">
    <dxf>
      <alignment horizontal="right" vertical="center" textRotation="0" wrapText="0" indent="1" justifyLastLine="0" shrinkToFit="0" readingOrder="0"/>
    </dxf>
    <dxf>
      <font>
        <b/>
        <i val="0"/>
        <color theme="3"/>
      </font>
    </dxf>
    <dxf>
      <fill>
        <patternFill patternType="solid">
          <fgColor theme="4" tint="0.79995117038483843"/>
          <bgColor theme="2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</font>
      <border>
        <bottom style="double">
          <color theme="4" tint="-0.24994659260841701"/>
        </bottom>
      </border>
    </dxf>
    <dxf>
      <font>
        <b/>
        <i val="0"/>
        <color theme="3"/>
      </font>
      <fill>
        <patternFill patternType="none">
          <bgColor auto="1"/>
        </patternFill>
      </fill>
      <border>
        <left/>
        <right/>
        <top style="thick">
          <color theme="4" tint="-0.24994659260841701"/>
        </top>
        <bottom style="thick">
          <color theme="4" tint="-0.24994659260841701"/>
        </bottom>
        <vertical/>
        <horizontal/>
      </border>
    </dxf>
    <dxf>
      <border diagonalUp="0" diagonalDown="0">
        <left/>
        <right/>
        <top/>
        <bottom style="thick">
          <color theme="4" tint="-0.24994659260841701"/>
        </bottom>
        <vertical/>
        <horizontal/>
      </border>
    </dxf>
  </dxfs>
  <tableStyles count="1" defaultTableStyle="Komercijalna faktura" defaultPivotStyle="PivotStyleLight16">
    <tableStyle name="Komercijalna faktura" pivot="0" count="5" xr9:uid="{00000000-0011-0000-FFFF-FFFF00000000}">
      <tableStyleElement type="wholeTable" dxfId="6"/>
      <tableStyleElement type="headerRow" dxfId="5"/>
      <tableStyleElement type="totalRow" dxfId="4"/>
      <tableStyleElement type="firstRowStripe" dxfId="3"/>
      <tableStyleElement type="firstColumn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Klijenti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Komercijalna faktur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28572</xdr:colOff>
      <xdr:row>0</xdr:row>
      <xdr:rowOff>161926</xdr:rowOff>
    </xdr:from>
    <xdr:to>
      <xdr:col>9</xdr:col>
      <xdr:colOff>1464180</xdr:colOff>
      <xdr:row>0</xdr:row>
      <xdr:rowOff>571500</xdr:rowOff>
    </xdr:to>
    <xdr:sp macro="" textlink="">
      <xdr:nvSpPr>
        <xdr:cNvPr id="3" name="Strelica: Petougaonik 2" descr="Izaberite da biste prešli na radni list „Klijenti“">
          <a:hlinkClick xmlns:r="http://schemas.openxmlformats.org/officeDocument/2006/relationships" r:id="rId1" tooltip="Izaberite da biste prešli na radni list „Klijenti“"/>
          <a:extLst>
            <a:ext uri="{FF2B5EF4-FFF2-40B4-BE49-F238E27FC236}">
              <a16:creationId xmlns:a16="http://schemas.microsoft.com/office/drawing/2014/main" id="{74092F0A-1B54-4027-B0EC-248D38E21E12}"/>
            </a:ext>
          </a:extLst>
        </xdr:cNvPr>
        <xdr:cNvSpPr/>
      </xdr:nvSpPr>
      <xdr:spPr>
        <a:xfrm>
          <a:off x="9658347" y="161926"/>
          <a:ext cx="1435608" cy="409574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sr-latn-rs" sz="1100" b="0">
              <a:solidFill>
                <a:schemeClr val="bg1"/>
              </a:solidFill>
            </a:rPr>
            <a:t>Klijenti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0</xdr:row>
      <xdr:rowOff>66673</xdr:rowOff>
    </xdr:from>
    <xdr:to>
      <xdr:col>12</xdr:col>
      <xdr:colOff>1464183</xdr:colOff>
      <xdr:row>0</xdr:row>
      <xdr:rowOff>478153</xdr:rowOff>
    </xdr:to>
    <xdr:sp macro="" textlink="">
      <xdr:nvSpPr>
        <xdr:cNvPr id="2" name="Strelica: Petougaonik 1" descr="Izaberite stavku da biste došli do radnog lista „Komercijalna faktura“">
          <a:hlinkClick xmlns:r="http://schemas.openxmlformats.org/officeDocument/2006/relationships" r:id="rId1" tooltip="Izaberite stavku da biste došli do radnog lista „Komercijalna faktura“"/>
          <a:extLst>
            <a:ext uri="{FF2B5EF4-FFF2-40B4-BE49-F238E27FC236}">
              <a16:creationId xmlns:a16="http://schemas.microsoft.com/office/drawing/2014/main" id="{A369B219-35C8-4A3B-AB52-F207ECE6F82D}"/>
            </a:ext>
          </a:extLst>
        </xdr:cNvPr>
        <xdr:cNvSpPr/>
      </xdr:nvSpPr>
      <xdr:spPr>
        <a:xfrm flipH="1">
          <a:off x="14478000" y="66673"/>
          <a:ext cx="1435608" cy="41148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rIns="0" rtlCol="0" anchor="ctr"/>
        <a:lstStyle/>
        <a:p>
          <a:pPr algn="ctr" rtl="0"/>
          <a:r>
            <a:rPr lang="sr-latn-rs" sz="1100" b="0">
              <a:solidFill>
                <a:schemeClr val="bg1"/>
              </a:solidFill>
            </a:rPr>
            <a:t>Komercijalna</a:t>
          </a:r>
          <a:r>
            <a:rPr lang="sr-latn-rs" sz="1100" b="0" baseline="0">
              <a:solidFill>
                <a:schemeClr val="bg1"/>
              </a:solidFill>
            </a:rPr>
            <a:t> faktura</a:t>
          </a:r>
          <a:endParaRPr lang="en-US" sz="1100" b="0">
            <a:solidFill>
              <a:schemeClr val="bg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Stavke_fakture" displayName="Stavke_fakture" ref="B7:H12">
  <autoFilter ref="B7:H12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8" xr3:uid="{00000000-0010-0000-0000-000008000000}" name="Datum" totalsRowLabel="Zbir"/>
    <tableColumn id="1" xr3:uid="{00000000-0010-0000-0000-000001000000}" name="Br. stavke"/>
    <tableColumn id="2" xr3:uid="{00000000-0010-0000-0000-000002000000}" name="Opis"/>
    <tableColumn id="3" xr3:uid="{00000000-0010-0000-0000-000003000000}" name="Kol."/>
    <tableColumn id="4" xr3:uid="{00000000-0010-0000-0000-000004000000}" name="Jedinična cena"/>
    <tableColumn id="5" xr3:uid="{00000000-0010-0000-0000-000005000000}" name="Popust"/>
    <tableColumn id="6" xr3:uid="{00000000-0010-0000-0000-000006000000}" name="Ukupno">
      <calculatedColumnFormula>IF(AND(Stavke_fakture[[#This Row],[Kol.]]&lt;&gt;"",Stavke_fakture[[#This Row],[Jedinična cena]]&lt;&gt;""),(Stavke_fakture[[#This Row],[Kol.]]*Stavke_fakture[[#This Row],[Jedinična cena]])-Stavke_fakture[[#This Row],[Popust]],"")</calculatedColumnFormula>
    </tableColumn>
  </tableColumns>
  <tableStyleInfo name="Komercijalna faktura" showFirstColumn="0" showLastColumn="0" showRowStripes="1" showColumnStripes="0"/>
  <extLst>
    <ext xmlns:x14="http://schemas.microsoft.com/office/spreadsheetml/2009/9/main" uri="{504A1905-F514-4f6f-8877-14C23A59335A}">
      <x14:table altTextSummary="Unesite datum, broj stavke, opis, količinu, cenu po jedinici i popust u ovu tabelu. Ukupni iznos se izračunava automatski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Listaklijenata" displayName="Listaklijenata" ref="B2:K4">
  <autoFilter ref="B2:K4" xr:uid="{00000000-0009-0000-0100-000001000000}"/>
  <tableColumns count="10">
    <tableColumn id="2" xr3:uid="{00000000-0010-0000-0100-000002000000}" name="Ime preduzeća"/>
    <tableColumn id="3" xr3:uid="{00000000-0010-0000-0100-000003000000}" name="Ime kontakta"/>
    <tableColumn id="4" xr3:uid="{00000000-0010-0000-0100-000004000000}" name="Adresa"/>
    <tableColumn id="1" xr3:uid="{00000000-0010-0000-0100-000001000000}" name="Adresa 2"/>
    <tableColumn id="5" xr3:uid="{00000000-0010-0000-0100-000005000000}" name="Grad"/>
    <tableColumn id="6" xr3:uid="{00000000-0010-0000-0100-000006000000}" name="Država"/>
    <tableColumn id="7" xr3:uid="{00000000-0010-0000-0100-000007000000}" name="Poštanski broj" dataDxfId="0"/>
    <tableColumn id="8" xr3:uid="{00000000-0010-0000-0100-000008000000}" name="Telefon" dataCellStyle="Telefon"/>
    <tableColumn id="10" xr3:uid="{00000000-0010-0000-0100-00000A000000}" name="Adresa e-pošte"/>
    <tableColumn id="11" xr3:uid="{00000000-0010-0000-0100-00000B000000}" name="Faks" dataCellStyle="Telefon"/>
  </tableColumns>
  <tableStyleInfo name="Komercijalna faktura" showFirstColumn="0" showLastColumn="0" showRowStripes="1" showColumnStripes="0"/>
  <extLst>
    <ext xmlns:x14="http://schemas.microsoft.com/office/spreadsheetml/2009/9/main" uri="{504A1905-F514-4f6f-8877-14C23A59335A}">
      <x14:table altTextSummary="Unesite detalje klijenta, kao što su ime preduzeća, ime kontakta, adresa, telefon, adresa e-pošte i broj faksa u ovu tabelu"/>
    </ext>
  </extLst>
</table>
</file>

<file path=xl/theme/theme1.xml><?xml version="1.0" encoding="utf-8"?>
<a:theme xmlns:a="http://schemas.openxmlformats.org/drawingml/2006/main" name="Office Theme">
  <a:themeElements>
    <a:clrScheme name="Commerical Invoice">
      <a:dk1>
        <a:sysClr val="windowText" lastClr="000000"/>
      </a:dk1>
      <a:lt1>
        <a:sysClr val="window" lastClr="FFFFFF"/>
      </a:lt1>
      <a:dk2>
        <a:srgbClr val="735223"/>
      </a:dk2>
      <a:lt2>
        <a:srgbClr val="F0F0F0"/>
      </a:lt2>
      <a:accent1>
        <a:srgbClr val="ACD175"/>
      </a:accent1>
      <a:accent2>
        <a:srgbClr val="CC9D59"/>
      </a:accent2>
      <a:accent3>
        <a:srgbClr val="32A0FF"/>
      </a:accent3>
      <a:accent4>
        <a:srgbClr val="9B9B9B"/>
      </a:accent4>
      <a:accent5>
        <a:srgbClr val="F01414"/>
      </a:accent5>
      <a:accent6>
        <a:srgbClr val="C300DC"/>
      </a:accent6>
      <a:hlink>
        <a:srgbClr val="32A0FF"/>
      </a:hlink>
      <a:folHlink>
        <a:srgbClr val="C300DC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icrosoft.com/sr-latn-RS/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CustomerService@tailspintoys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KorisnickaSluzba@tailspintoy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milos@treyresearch.net" TargetMode="External"/><Relationship Id="rId1" Type="http://schemas.openxmlformats.org/officeDocument/2006/relationships/hyperlink" Target="mailto:jelena@contoso.com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249977111117893"/>
    <pageSetUpPr autoPageBreaks="0" fitToPage="1"/>
  </sheetPr>
  <dimension ref="A1:J18"/>
  <sheetViews>
    <sheetView showGridLines="0" tabSelected="1" zoomScaleNormal="100" workbookViewId="0"/>
  </sheetViews>
  <sheetFormatPr defaultColWidth="9.28515625" defaultRowHeight="30" customHeight="1" x14ac:dyDescent="0.25"/>
  <cols>
    <col min="1" max="1" width="2.7109375" customWidth="1"/>
    <col min="2" max="2" width="15.7109375" style="1" customWidth="1"/>
    <col min="3" max="3" width="25.7109375" style="1" customWidth="1"/>
    <col min="4" max="4" width="27.140625" style="1" customWidth="1"/>
    <col min="5" max="5" width="15.7109375" style="1" customWidth="1"/>
    <col min="6" max="6" width="18.85546875" style="1" customWidth="1"/>
    <col min="7" max="7" width="21.5703125" style="1" bestFit="1" customWidth="1"/>
    <col min="8" max="8" width="17" style="1" customWidth="1"/>
    <col min="9" max="9" width="2.7109375" customWidth="1"/>
    <col min="10" max="10" width="22.7109375" customWidth="1"/>
  </cols>
  <sheetData>
    <row r="1" spans="1:10" ht="60" customHeight="1" x14ac:dyDescent="0.25">
      <c r="A1" s="18"/>
      <c r="B1" s="41" t="s">
        <v>0</v>
      </c>
      <c r="C1" s="42"/>
      <c r="D1" s="16" t="s">
        <v>7</v>
      </c>
      <c r="E1" s="7" t="s">
        <v>9</v>
      </c>
      <c r="F1" s="26" t="s">
        <v>57</v>
      </c>
      <c r="G1" s="35" t="s">
        <v>17</v>
      </c>
      <c r="H1" s="36"/>
      <c r="J1" s="30" t="s">
        <v>29</v>
      </c>
    </row>
    <row r="2" spans="1:10" ht="54.95" customHeight="1" x14ac:dyDescent="0.25">
      <c r="B2" s="41"/>
      <c r="C2" s="42"/>
      <c r="D2" s="9" t="s">
        <v>8</v>
      </c>
      <c r="E2" s="10" t="s">
        <v>10</v>
      </c>
      <c r="F2" s="17" t="s">
        <v>15</v>
      </c>
      <c r="G2" s="37" t="s">
        <v>18</v>
      </c>
      <c r="H2" s="37"/>
    </row>
    <row r="3" spans="1:10" ht="30" customHeight="1" x14ac:dyDescent="0.25">
      <c r="B3" s="10" t="s">
        <v>1</v>
      </c>
      <c r="C3" s="19" t="s">
        <v>5</v>
      </c>
      <c r="D3" s="10" t="s">
        <v>9</v>
      </c>
      <c r="E3" s="39" t="str">
        <f>IFERROR(VLOOKUP(Nazivračuna,Listaklijenata[],8,FALSE),"")</f>
        <v>025-555-0178</v>
      </c>
      <c r="F3" s="39"/>
      <c r="G3" s="10" t="s">
        <v>19</v>
      </c>
      <c r="H3" s="20">
        <v>34567</v>
      </c>
    </row>
    <row r="4" spans="1:10" ht="30" customHeight="1" x14ac:dyDescent="0.25">
      <c r="B4" s="38" t="s">
        <v>2</v>
      </c>
      <c r="C4" s="19" t="str">
        <f>IFERROR(VLOOKUP(Nazivračuna,Listaklijenata[],3,FALSE),"")</f>
        <v>Višnjićeva 345</v>
      </c>
      <c r="D4" s="10" t="s">
        <v>10</v>
      </c>
      <c r="E4" s="39" t="str">
        <f>IFERROR(VLOOKUP(Nazivračuna,Listaklijenata[],10,FALSE),"")</f>
        <v>025-555-0187</v>
      </c>
      <c r="F4" s="39"/>
      <c r="G4" s="10" t="s">
        <v>20</v>
      </c>
      <c r="H4" s="21">
        <f ca="1">TODAY()</f>
        <v>43202</v>
      </c>
    </row>
    <row r="5" spans="1:10" ht="30" customHeight="1" x14ac:dyDescent="0.25">
      <c r="B5" s="38"/>
      <c r="C5" s="19" t="str">
        <f>IF(VLOOKUP(Nazivračuna,Listaklijenata[],4,FALSE)&lt;&gt;"",VLOOKUP(Nazivračuna,Listaklijenata[],4,FALSE),IF(VLOOKUP(Nazivračuna,Listaklijenata[],5,FALSE)&lt;&gt;"",CONCATENATE(VLOOKUP(Nazivračuna,Listaklijenata[],5,FALSE),", ",VLOOKUP(Nazivračuna,Listaklijenata[],6,FALSE)," ",VLOOKUP(Nazivračuna,Listaklijenata[],7,FALSE)),CONCATENATE(VLOOKUP(Nazivračuna,Listaklijenata[],6,FALSE)," ",VLOOKUP(Nazivračuna,Listaklijenata[],7,FALSE))))</f>
        <v>Apartman 123</v>
      </c>
      <c r="D5" s="10" t="s">
        <v>11</v>
      </c>
      <c r="E5" s="40" t="str">
        <f>IFERROR(VLOOKUP(Nazivračuna,Listaklijenata[],9,FALSE),"")</f>
        <v>milos@istraživanjataso.net</v>
      </c>
      <c r="F5" s="40"/>
      <c r="G5" s="10" t="s">
        <v>21</v>
      </c>
      <c r="H5" s="19" t="str">
        <f>IFERROR(VLOOKUP(Nazivračuna,Listaklijenata[],2,FALSE),"")</f>
        <v>Miloš Grabić</v>
      </c>
    </row>
    <row r="6" spans="1:10" ht="30" customHeight="1" x14ac:dyDescent="0.25">
      <c r="B6" s="38"/>
      <c r="C6" s="19" t="str">
        <f>IF(VLOOKUP(Nazivračuna,Listaklijenata[],4,FALSE)="","",IF(VLOOKUP(Nazivračuna,Listaklijenata[],5,FALSE)&lt;&gt;"",CONCATENATE(VLOOKUP(Nazivračuna,Listaklijenata[],5,FALSE),", ",VLOOKUP(Nazivračuna,Listaklijenata[],6,FALSE)," ",VLOOKUP(Nazivračuna,Listaklijenata[],7,FALSE)),CONCATENATE(VLOOKUP(Nazivračuna,Listaklijenata[],6,FALSE)," ",VLOOKUP(Nazivračuna,Listaklijenata[],7,FALSE))))</f>
        <v>Sombor, SR 12345</v>
      </c>
      <c r="F6" s="3"/>
      <c r="G6" s="4"/>
    </row>
    <row r="7" spans="1:10" ht="30" customHeight="1" x14ac:dyDescent="0.25">
      <c r="B7" s="28" t="s">
        <v>3</v>
      </c>
      <c r="C7" s="25" t="s">
        <v>6</v>
      </c>
      <c r="D7" s="25" t="s">
        <v>12</v>
      </c>
      <c r="E7" s="24" t="s">
        <v>14</v>
      </c>
      <c r="F7" s="24" t="s">
        <v>16</v>
      </c>
      <c r="G7" s="24" t="s">
        <v>22</v>
      </c>
      <c r="H7" s="24" t="s">
        <v>28</v>
      </c>
    </row>
    <row r="8" spans="1:10" ht="30" customHeight="1" x14ac:dyDescent="0.25">
      <c r="B8" s="29">
        <f ca="1">TODAY()</f>
        <v>43202</v>
      </c>
      <c r="C8" s="25">
        <v>789807</v>
      </c>
      <c r="D8" s="25" t="s">
        <v>13</v>
      </c>
      <c r="E8" s="13">
        <v>4</v>
      </c>
      <c r="F8" s="14">
        <v>10</v>
      </c>
      <c r="G8" s="14">
        <v>2</v>
      </c>
      <c r="H8" s="12">
        <f>IF(AND(Stavke_fakture[[#This Row],[Kol.]]&lt;&gt;"",Stavke_fakture[[#This Row],[Jedinična cena]]&lt;&gt;""),(Stavke_fakture[[#This Row],[Kol.]]*Stavke_fakture[[#This Row],[Jedinična cena]])-Stavke_fakture[[#This Row],[Popust]],"")</f>
        <v>38</v>
      </c>
    </row>
    <row r="9" spans="1:10" ht="30" customHeight="1" x14ac:dyDescent="0.25">
      <c r="B9" s="27"/>
      <c r="C9" s="25"/>
      <c r="D9" s="25"/>
      <c r="E9" s="13"/>
      <c r="F9" s="14"/>
      <c r="G9" s="14"/>
      <c r="H9" s="12" t="str">
        <f>IF(AND(Stavke_fakture[[#This Row],[Kol.]]&lt;&gt;"",Stavke_fakture[[#This Row],[Jedinična cena]]&lt;&gt;""),(Stavke_fakture[[#This Row],[Kol.]]*Stavke_fakture[[#This Row],[Jedinična cena]])-Stavke_fakture[[#This Row],[Popust]],"")</f>
        <v/>
      </c>
    </row>
    <row r="10" spans="1:10" ht="30" customHeight="1" x14ac:dyDescent="0.25">
      <c r="B10" s="27"/>
      <c r="C10" s="25"/>
      <c r="D10" s="25"/>
      <c r="E10" s="13"/>
      <c r="F10" s="14"/>
      <c r="G10" s="14"/>
      <c r="H10" s="12" t="str">
        <f>IF(AND(Stavke_fakture[[#This Row],[Kol.]]&lt;&gt;"",Stavke_fakture[[#This Row],[Jedinična cena]]&lt;&gt;""),(Stavke_fakture[[#This Row],[Kol.]]*Stavke_fakture[[#This Row],[Jedinična cena]])-Stavke_fakture[[#This Row],[Popust]],"")</f>
        <v/>
      </c>
    </row>
    <row r="11" spans="1:10" ht="30" customHeight="1" x14ac:dyDescent="0.25">
      <c r="B11" s="27"/>
      <c r="C11" s="25"/>
      <c r="D11" s="25"/>
      <c r="E11" s="13"/>
      <c r="F11" s="14"/>
      <c r="G11" s="14"/>
      <c r="H11" s="12" t="str">
        <f>IF(AND(Stavke_fakture[[#This Row],[Kol.]]&lt;&gt;"",Stavke_fakture[[#This Row],[Jedinična cena]]&lt;&gt;""),(Stavke_fakture[[#This Row],[Kol.]]*Stavke_fakture[[#This Row],[Jedinična cena]])-Stavke_fakture[[#This Row],[Popust]],"")</f>
        <v/>
      </c>
    </row>
    <row r="12" spans="1:10" ht="30" customHeight="1" x14ac:dyDescent="0.25">
      <c r="B12" s="27"/>
      <c r="C12" s="25"/>
      <c r="D12" s="25"/>
      <c r="E12" s="13"/>
      <c r="F12" s="14"/>
      <c r="G12" s="14"/>
      <c r="H12" s="12" t="str">
        <f>IF(AND(Stavke_fakture[[#This Row],[Kol.]]&lt;&gt;"",Stavke_fakture[[#This Row],[Jedinična cena]]&lt;&gt;""),(Stavke_fakture[[#This Row],[Kol.]]*Stavke_fakture[[#This Row],[Jedinična cena]])-Stavke_fakture[[#This Row],[Popust]],"")</f>
        <v/>
      </c>
    </row>
    <row r="13" spans="1:10" ht="30" customHeight="1" x14ac:dyDescent="0.25">
      <c r="B13" s="6"/>
      <c r="C13" s="6"/>
      <c r="D13" s="6"/>
      <c r="E13" s="6"/>
      <c r="F13" s="6"/>
      <c r="G13" s="11" t="s">
        <v>23</v>
      </c>
      <c r="H13" s="23">
        <f>SUM(Stavke_fakture[Ukupno])</f>
        <v>38</v>
      </c>
    </row>
    <row r="14" spans="1:10" ht="30" customHeight="1" x14ac:dyDescent="0.25">
      <c r="B14" s="6"/>
      <c r="C14" s="6"/>
      <c r="D14" s="6"/>
      <c r="E14" s="6"/>
      <c r="F14" s="6"/>
      <c r="G14" s="11" t="s">
        <v>24</v>
      </c>
      <c r="H14" s="22">
        <v>8.8999999999999996E-2</v>
      </c>
    </row>
    <row r="15" spans="1:10" ht="30" customHeight="1" x14ac:dyDescent="0.25">
      <c r="B15" s="6"/>
      <c r="C15" s="6"/>
      <c r="D15" s="6"/>
      <c r="E15" s="6"/>
      <c r="F15" s="6"/>
      <c r="G15" s="11" t="s">
        <v>25</v>
      </c>
      <c r="H15" s="23">
        <f>Podzbirfakture*SalesTaxRate</f>
        <v>3.3819999999999997</v>
      </c>
    </row>
    <row r="16" spans="1:10" ht="30" customHeight="1" x14ac:dyDescent="0.25">
      <c r="B16" s="6"/>
      <c r="C16" s="6"/>
      <c r="D16" s="6"/>
      <c r="E16" s="6"/>
      <c r="F16" s="6"/>
      <c r="G16" s="11" t="s">
        <v>26</v>
      </c>
      <c r="H16" s="23">
        <v>5</v>
      </c>
    </row>
    <row r="17" spans="2:8" ht="30" customHeight="1" x14ac:dyDescent="0.25">
      <c r="B17" s="33" t="str">
        <f>"NEKA SVI ČEKOVI GLASE NA IME PREDUZEĆA "&amp;UPPER(NazivPreduzeća)&amp;"."</f>
        <v>NEKA SVI ČEKOVI GLASE NA IME PREDUZEĆA TAILSPIN TOYS.</v>
      </c>
      <c r="C17" s="33"/>
      <c r="D17" s="33"/>
      <c r="E17" s="33"/>
      <c r="F17" s="33"/>
      <c r="G17" s="11" t="s">
        <v>27</v>
      </c>
      <c r="H17" s="23">
        <v>0</v>
      </c>
    </row>
    <row r="18" spans="2:8" ht="30" customHeight="1" x14ac:dyDescent="0.25">
      <c r="B18" s="34" t="s">
        <v>4</v>
      </c>
      <c r="C18" s="34"/>
      <c r="D18" s="34"/>
      <c r="E18" s="34"/>
      <c r="F18" s="34"/>
      <c r="G18" s="11" t="s">
        <v>28</v>
      </c>
      <c r="H18" s="23">
        <f>Podzbirfakture+SalesTax+Isporuka-Depozit</f>
        <v>46.381999999999998</v>
      </c>
    </row>
  </sheetData>
  <sheetProtection formatCells="0" formatColumns="0" formatRows="0" selectLockedCells="1" sort="0"/>
  <mergeCells count="9">
    <mergeCell ref="B17:F17"/>
    <mergeCell ref="B18:F18"/>
    <mergeCell ref="G1:H1"/>
    <mergeCell ref="G2:H2"/>
    <mergeCell ref="B4:B6"/>
    <mergeCell ref="E3:F3"/>
    <mergeCell ref="E4:F4"/>
    <mergeCell ref="E5:F5"/>
    <mergeCell ref="B1:C2"/>
  </mergeCells>
  <phoneticPr fontId="2" type="noConversion"/>
  <conditionalFormatting sqref="E5">
    <cfRule type="expression" dxfId="1" priority="1">
      <formula>$E$5&lt;&gt;""</formula>
    </cfRule>
  </conditionalFormatting>
  <dataValidations xWindow="956" yWindow="463" count="50">
    <dataValidation type="list" allowBlank="1" showInputMessage="1" prompt="Izaberite ime klijenta u ovoj ćeliji. Pritisnite kombinaciju tastera ALT+STRELICA NADOLE da biste otvorili padajuću listu, a zatim taster ENTER da biste napravili izbor. Dodajte više klijenata u radni list „Klijenti“ da biste razvili listu za izbor" sqref="C3" xr:uid="{00000000-0002-0000-0000-000000000000}">
      <formula1>CustomerLookup</formula1>
    </dataValidation>
    <dataValidation allowBlank="1" showInputMessage="1" showErrorMessage="1" prompt="Unesite adresu preduzeća koje izdaje fakturu u ovu ćeliju" sqref="D1" xr:uid="{00000000-0002-0000-0000-000001000000}"/>
    <dataValidation allowBlank="1" showInputMessage="1" showErrorMessage="1" prompt="Unesite grad, državu i poštanski broj u ovu ćeliju" sqref="D2" xr:uid="{00000000-0002-0000-0000-000002000000}"/>
    <dataValidation allowBlank="1" showInputMessage="1" showErrorMessage="1" prompt="Unesite telefon preduzeća koje izdaje fakturu u ovu ćeliju" sqref="F1" xr:uid="{00000000-0002-0000-0000-000003000000}"/>
    <dataValidation allowBlank="1" showInputMessage="1" showErrorMessage="1" prompt="Unesite broj faksa preduzeća koje izdaje fakturu u ovu ćeliju" sqref="F2" xr:uid="{00000000-0002-0000-0000-000004000000}"/>
    <dataValidation allowBlank="1" showInputMessage="1" showErrorMessage="1" prompt="Unesite adresu e-pošte preduzeća koje izdaje fakturu u ovu ćeliju." sqref="G1" xr:uid="{00000000-0002-0000-0000-000005000000}"/>
    <dataValidation allowBlank="1" showInputMessage="1" showErrorMessage="1" prompt="Unesite veb sajt faksa preduzeća koje izdaje fakturu u ovu ćeliju" sqref="G2:H2" xr:uid="{00000000-0002-0000-0000-000006000000}"/>
    <dataValidation allowBlank="1" showInputMessage="1" showErrorMessage="1" prompt="Informacije o računu za naplatu automatski se ažuriraju u redovima 3 do 6, na osnovu izbora u ćelijama sa desne strane. Unesite broj fakture i datum fakture u ćelije H3 i H4" sqref="B3" xr:uid="{00000000-0002-0000-0000-000007000000}"/>
    <dataValidation allowBlank="1" showInputMessage="1" showErrorMessage="1" prompt="Broj telefona klijenta automatski se ažurira u ćeliji sa desne strane" sqref="D3" xr:uid="{00000000-0002-0000-0000-000008000000}"/>
    <dataValidation allowBlank="1" showInputMessage="1" showErrorMessage="1" prompt="Broj telefona klijenta automatski se ažurira u ovoj ćeliji " sqref="E3" xr:uid="{00000000-0002-0000-0000-000009000000}"/>
    <dataValidation allowBlank="1" showInputMessage="1" showErrorMessage="1" prompt="Broj faksa klijenta automatski se ažurira u ćeliji sa desne strane" sqref="D4" xr:uid="{00000000-0002-0000-0000-00000A000000}"/>
    <dataValidation allowBlank="1" showInputMessage="1" showErrorMessage="1" prompt="Broj faksa klijenta automatski se ažurira u ovoj ćeliji" sqref="E4" xr:uid="{00000000-0002-0000-0000-00000B000000}"/>
    <dataValidation allowBlank="1" showInputMessage="1" showErrorMessage="1" prompt="Adresa e-pošte klijenta automatski se ažurira u ćeliji sa desne strane" sqref="D5" xr:uid="{00000000-0002-0000-0000-00000C000000}"/>
    <dataValidation allowBlank="1" showInputMessage="1" showErrorMessage="1" prompt="Unesite broj fakture u ćeliju sa desne strane" sqref="G3" xr:uid="{00000000-0002-0000-0000-00000D000000}"/>
    <dataValidation allowBlank="1" showInputMessage="1" showErrorMessage="1" prompt="Unesite broj fakture u ovu ćeliju" sqref="H3" xr:uid="{00000000-0002-0000-0000-00000E000000}"/>
    <dataValidation allowBlank="1" showInputMessage="1" showErrorMessage="1" prompt="Unesite datum fakture u ćeliju sa desne strane" sqref="G4" xr:uid="{00000000-0002-0000-0000-00000F000000}"/>
    <dataValidation allowBlank="1" showInputMessage="1" showErrorMessage="1" prompt="Unesite datum fakture u ovu ćeliju" sqref="H4" xr:uid="{00000000-0002-0000-0000-000010000000}"/>
    <dataValidation allowBlank="1" showInputMessage="1" showErrorMessage="1" prompt="Ime za kontakt klijenta automatski se ažurira u ćeliji sa desne strane " sqref="G5" xr:uid="{00000000-0002-0000-0000-000011000000}"/>
    <dataValidation allowBlank="1" showInputMessage="1" showErrorMessage="1" prompt="Ime za kontakt klijenta automatski se ažurira u ovoj ćeliji" sqref="H5" xr:uid="{00000000-0002-0000-0000-000012000000}"/>
    <dataValidation allowBlank="1" showInputMessage="1" showErrorMessage="1" prompt="Unesite datum u ovu kolonu ispod ovog naslova" sqref="B7" xr:uid="{00000000-0002-0000-0000-000013000000}"/>
    <dataValidation allowBlank="1" showInputMessage="1" showErrorMessage="1" prompt="Unesite broj stavke u ovu kolonu, ispod ovog naslova" sqref="C7" xr:uid="{00000000-0002-0000-0000-000014000000}"/>
    <dataValidation allowBlank="1" showInputMessage="1" showErrorMessage="1" prompt="Unesite opis stavke u ovu kolonu, ispod ovog naslova" sqref="D7" xr:uid="{00000000-0002-0000-0000-000015000000}"/>
    <dataValidation allowBlank="1" showInputMessage="1" showErrorMessage="1" prompt="Unesite količinu u ovu kolonu, ispod ovog naslova" sqref="E7" xr:uid="{00000000-0002-0000-0000-000016000000}"/>
    <dataValidation allowBlank="1" showInputMessage="1" showErrorMessage="1" prompt="Unesite cenu po jedinici u ovu kolonu, ispod ovog naslova" sqref="F7" xr:uid="{00000000-0002-0000-0000-000017000000}"/>
    <dataValidation allowBlank="1" showInputMessage="1" showErrorMessage="1" prompt="Unesite popust u ovu kolonu, ispod ovog naslova" sqref="G7" xr:uid="{00000000-0002-0000-0000-000018000000}"/>
    <dataValidation allowBlank="1" showInputMessage="1" showErrorMessage="1" prompt="Ukupna vrednost se automatski izračunava u ovoj koloni, ispod ovog naslova" sqref="H7" xr:uid="{00000000-0002-0000-0000-000019000000}"/>
    <dataValidation allowBlank="1" showInputMessage="1" showErrorMessage="1" prompt="Podzbir fakture automatski se izračunava u ćeliji sa desne strane" sqref="G13" xr:uid="{00000000-0002-0000-0000-00001A000000}"/>
    <dataValidation allowBlank="1" showInputMessage="1" showErrorMessage="1" prompt="Podzbir fakture automatski se izračunava u ovoj ćeliji" sqref="H13" xr:uid="{00000000-0002-0000-0000-00001B000000}"/>
    <dataValidation allowBlank="1" showInputMessage="1" showErrorMessage="1" prompt="Unesite poresku stopu u ćeliju sa desne strane" sqref="G14" xr:uid="{00000000-0002-0000-0000-00001C000000}"/>
    <dataValidation allowBlank="1" showInputMessage="1" showErrorMessage="1" prompt="Unesite poresku stopu u ovu ćeliju" sqref="H14" xr:uid="{00000000-0002-0000-0000-00001D000000}"/>
    <dataValidation allowBlank="1" showInputMessage="1" showErrorMessage="1" prompt="Porez na promet se automatski izračunava u ćeliji sa desne strane" sqref="G15" xr:uid="{00000000-0002-0000-0000-00001E000000}"/>
    <dataValidation allowBlank="1" showInputMessage="1" showErrorMessage="1" prompt="Porez na promet se automatski izračunava u ovoj ćeliji" sqref="H15" xr:uid="{00000000-0002-0000-0000-00001F000000}"/>
    <dataValidation allowBlank="1" showInputMessage="1" showErrorMessage="1" prompt="Unesite iznos isporuke u ćeliju sa desne strane" sqref="G16" xr:uid="{00000000-0002-0000-0000-000020000000}"/>
    <dataValidation allowBlank="1" showInputMessage="1" showErrorMessage="1" prompt="Unesite iznos za isporuku u ovu ćeliju" sqref="H16" xr:uid="{00000000-0002-0000-0000-000021000000}"/>
    <dataValidation allowBlank="1" showInputMessage="1" showErrorMessage="1" prompt="Unesite iznos primljenog depozita u ćeliju sa desne strane" sqref="G17" xr:uid="{00000000-0002-0000-0000-000022000000}"/>
    <dataValidation allowBlank="1" showInputMessage="1" showErrorMessage="1" prompt="Unesite iznos primljenog depozita u ovu ćeliju" sqref="H17" xr:uid="{00000000-0002-0000-0000-000023000000}"/>
    <dataValidation allowBlank="1" showInputMessage="1" showErrorMessage="1" prompt="Ukupna vrednost se automatski izračunava u ćeliji sa desne strane" sqref="G18" xr:uid="{00000000-0002-0000-0000-000024000000}"/>
    <dataValidation allowBlank="1" showInputMessage="1" showErrorMessage="1" prompt="Ukupna vrednost se automatski izračunava u ovoj ćeliji" sqref="H18" xr:uid="{00000000-0002-0000-0000-000025000000}"/>
    <dataValidation allowBlank="1" showInputMessage="1" showErrorMessage="1" prompt="Ime preduzeća se automatski dodaje u ovu ćeliju." sqref="B17:F17" xr:uid="{00000000-0002-0000-0000-000026000000}"/>
    <dataValidation allowBlank="1" showInputMessage="1" showErrorMessage="1" prompt="Unesite broj dana do isteka roka ukupne vrednosti i procenta troškova kamate u tekst u ovoj ćeliji. Uzorak podataka je dostupan u podrazumevanom predlošku" sqref="B18:F18" xr:uid="{00000000-0002-0000-0000-000027000000}"/>
    <dataValidation allowBlank="1" showInputMessage="1" showErrorMessage="1" prompt="Adresa klijenta automatski se ažurira u ovoj ćeliji" sqref="C4" xr:uid="{00000000-0002-0000-0000-000028000000}"/>
    <dataValidation allowBlank="1" showInputMessage="1" showErrorMessage="1" prompt="Adresa klijenta 2 automatski se ažurira u ovoj ćeliji" sqref="C5" xr:uid="{00000000-0002-0000-0000-000029000000}"/>
    <dataValidation allowBlank="1" showInputMessage="1" showErrorMessage="1" prompt="Grad, država i poštanski broj klijenta automatski se ažuriraju u ovoj ćeliji" sqref="C6" xr:uid="{00000000-0002-0000-0000-00002A000000}"/>
    <dataValidation allowBlank="1" showInputMessage="1" showErrorMessage="1" prompt="Adresa e-pošte klijenta automatski se ažurira u ovoj ćeliji" sqref="E5" xr:uid="{00000000-0002-0000-0000-00002B000000}"/>
    <dataValidation allowBlank="1" showInputMessage="1" showErrorMessage="1" prompt="Napravite komercijalnu fakturu u ovoj radnoj svesci. Unesite detalje preduzeća u ovom radnom listu i detalje o klijentu u radnom listu „Klijenti“. Izaberite ćeliju J1da biste prešli na radni list „Klijenti“" sqref="A1" xr:uid="{00000000-0002-0000-0000-00002C000000}"/>
    <dataValidation allowBlank="1" showInputMessage="1" showErrorMessage="1" prompt="Unesite telefon preduzeća koje izdaje fakturu u ćeliju sa desne strane" sqref="E1" xr:uid="{00000000-0002-0000-0000-00002D000000}"/>
    <dataValidation allowBlank="1" showInputMessage="1" showErrorMessage="1" prompt="Unesite broj faksa  preduzeća koje izdaje fakturu u ćeliju sa desne strane" sqref="E2" xr:uid="{00000000-0002-0000-0000-00002E000000}"/>
    <dataValidation allowBlank="1" showInputMessage="1" showErrorMessage="1" prompt="Adresa klijenta automatski se ažurira u ćelijama C3:C6" sqref="B4:B6" xr:uid="{00000000-0002-0000-0000-00002F000000}"/>
    <dataValidation allowBlank="1" showInputMessage="1" showErrorMessage="1" prompt="Unesite naziv preduzeća koje izdaje fakturu u ovu ćeliju. Unesite detalje preduzeća za fakturisanje u ćelije od D1 do G2 i detalje o naplati u ćelije od B3 do H5. Unesite detalje fakture u tabelu počevši od ćelije B7" sqref="B1:C2" xr:uid="{00000000-0002-0000-0000-000030000000}"/>
    <dataValidation allowBlank="1" showInputMessage="1" showErrorMessage="1" prompt="Veza navigacije ka radnom listu „Klijenti“. Ova ćelija se neće štampati" sqref="J1" xr:uid="{00000000-0002-0000-0000-000031000000}"/>
  </dataValidations>
  <hyperlinks>
    <hyperlink ref="G1" r:id="rId1" xr:uid="{00000000-0004-0000-0000-000000000000}"/>
    <hyperlink ref="G2" r:id="rId2" xr:uid="{00000000-0004-0000-0000-000001000000}"/>
    <hyperlink ref="G2:H2" r:id="rId3" tooltip="Izaberite da biste prikazali ovaj veb sajt" display="www.vrtirepigracke.com" xr:uid="{00000000-0004-0000-0000-000002000000}"/>
    <hyperlink ref="J1" location="Klijenti!A1" tooltip="Izaberite da biste prešli na radni list „Klijenti“" display="Klijenti" xr:uid="{00000000-0004-0000-0000-000003000000}"/>
    <hyperlink ref="G1:H1" r:id="rId4" display="KorisnickaSluzba@vrtirepigracke.com" xr:uid="{F8140CB8-4B45-444F-8BA4-F6F0B6B7E62D}"/>
  </hyperlinks>
  <printOptions horizontalCentered="1"/>
  <pageMargins left="0.25" right="0.25" top="0.75" bottom="0.75" header="0.3" footer="0.3"/>
  <pageSetup paperSize="9" fitToHeight="0" orientation="portrait" horizontalDpi="300" verticalDpi="300" r:id="rId5"/>
  <headerFooter differentFirst="1">
    <oddFooter>Page &amp;P of &amp;N</oddFooter>
  </headerFooter>
  <drawing r:id="rId6"/>
  <tableParts count="1"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4"/>
    <pageSetUpPr autoPageBreaks="0" fitToPage="1"/>
  </sheetPr>
  <dimension ref="A1:M4"/>
  <sheetViews>
    <sheetView showGridLines="0" zoomScaleNormal="100" workbookViewId="0"/>
  </sheetViews>
  <sheetFormatPr defaultColWidth="9.28515625" defaultRowHeight="30" customHeight="1" x14ac:dyDescent="0.25"/>
  <cols>
    <col min="1" max="1" width="2.7109375" customWidth="1"/>
    <col min="2" max="3" width="21.7109375" customWidth="1"/>
    <col min="4" max="5" width="25.7109375" customWidth="1"/>
    <col min="6" max="6" width="20.85546875" customWidth="1"/>
    <col min="7" max="7" width="17.28515625" customWidth="1"/>
    <col min="8" max="8" width="15.85546875" bestFit="1" customWidth="1"/>
    <col min="9" max="9" width="13.28515625" customWidth="1"/>
    <col min="10" max="10" width="26.140625" customWidth="1"/>
    <col min="11" max="11" width="22.7109375" customWidth="1"/>
    <col min="12" max="12" width="2.7109375" customWidth="1"/>
    <col min="13" max="13" width="22.7109375" customWidth="1"/>
  </cols>
  <sheetData>
    <row r="1" spans="1:13" ht="42" customHeight="1" x14ac:dyDescent="0.25">
      <c r="A1" s="6"/>
      <c r="B1" s="8" t="s">
        <v>29</v>
      </c>
      <c r="C1" s="6"/>
      <c r="D1" s="6"/>
      <c r="E1" s="6"/>
      <c r="F1" s="6"/>
      <c r="G1" s="6"/>
      <c r="H1" s="6"/>
      <c r="I1" s="6"/>
      <c r="J1" s="6"/>
      <c r="K1" s="6"/>
      <c r="M1" s="32" t="s">
        <v>56</v>
      </c>
    </row>
    <row r="2" spans="1:13" ht="30" customHeight="1" x14ac:dyDescent="0.25">
      <c r="A2" s="6"/>
      <c r="B2" s="6" t="s">
        <v>30</v>
      </c>
      <c r="C2" s="6" t="s">
        <v>32</v>
      </c>
      <c r="D2" s="6" t="s">
        <v>35</v>
      </c>
      <c r="E2" s="6" t="s">
        <v>38</v>
      </c>
      <c r="F2" s="6" t="s">
        <v>40</v>
      </c>
      <c r="G2" s="6" t="s">
        <v>43</v>
      </c>
      <c r="H2" s="6" t="s">
        <v>45</v>
      </c>
      <c r="I2" s="6" t="s">
        <v>47</v>
      </c>
      <c r="J2" s="6" t="s">
        <v>50</v>
      </c>
      <c r="K2" s="6" t="s">
        <v>53</v>
      </c>
    </row>
    <row r="3" spans="1:13" ht="30" customHeight="1" x14ac:dyDescent="0.25">
      <c r="A3" s="6"/>
      <c r="B3" s="2" t="s">
        <v>5</v>
      </c>
      <c r="C3" s="2" t="s">
        <v>33</v>
      </c>
      <c r="D3" s="2" t="s">
        <v>36</v>
      </c>
      <c r="E3" s="2" t="s">
        <v>39</v>
      </c>
      <c r="F3" s="2" t="s">
        <v>41</v>
      </c>
      <c r="G3" s="2" t="s">
        <v>44</v>
      </c>
      <c r="H3" s="15">
        <v>12345</v>
      </c>
      <c r="I3" s="31" t="s">
        <v>48</v>
      </c>
      <c r="J3" s="5" t="s">
        <v>51</v>
      </c>
      <c r="K3" s="31" t="s">
        <v>54</v>
      </c>
    </row>
    <row r="4" spans="1:13" ht="30" customHeight="1" x14ac:dyDescent="0.25">
      <c r="A4" s="6"/>
      <c r="B4" s="2" t="s">
        <v>31</v>
      </c>
      <c r="C4" s="2" t="s">
        <v>34</v>
      </c>
      <c r="D4" s="2" t="s">
        <v>37</v>
      </c>
      <c r="E4" s="2"/>
      <c r="F4" s="2" t="s">
        <v>42</v>
      </c>
      <c r="G4" s="2" t="s">
        <v>44</v>
      </c>
      <c r="H4" s="15" t="s">
        <v>46</v>
      </c>
      <c r="I4" s="31" t="s">
        <v>49</v>
      </c>
      <c r="J4" s="5" t="s">
        <v>52</v>
      </c>
      <c r="K4" s="31" t="s">
        <v>55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13">
    <dataValidation allowBlank="1" showInputMessage="1" showErrorMessage="1" prompt="Unesite detalje o klijentu u ovaj radni list. Unete informacije o klijentu koriste se u radnom listu „Komercijalna faktura“. Izaberite ćeliju M1 da biste došli do radnog lista „Komercijalna faktura“" sqref="A1" xr:uid="{00000000-0002-0000-0100-000000000000}"/>
    <dataValidation allowBlank="1" showInputMessage="1" showErrorMessage="1" prompt="Naslov ovog radnog lista nalazi se u ovoj ćeliji" sqref="B1" xr:uid="{00000000-0002-0000-0100-000001000000}"/>
    <dataValidation allowBlank="1" showInputMessage="1" showErrorMessage="1" prompt="Ime preduzeća unesite u ovu kolonu ispod ovog naslova. Koristite filtere za naslove da biste pronašli određene unose" sqref="B2" xr:uid="{00000000-0002-0000-0100-000002000000}"/>
    <dataValidation allowBlank="1" showInputMessage="1" showErrorMessage="1" prompt="Unesite ime kontakta u ovu kolonu ispod ovog naslova" sqref="C2" xr:uid="{00000000-0002-0000-0100-000003000000}"/>
    <dataValidation allowBlank="1" showInputMessage="1" showErrorMessage="1" prompt="Unesite adresu u ovu kolonu, ispod ovog naslova" sqref="D2" xr:uid="{00000000-0002-0000-0100-000004000000}"/>
    <dataValidation allowBlank="1" showInputMessage="1" showErrorMessage="1" prompt="Unesite adresu 2 u ovu kolonu, ispod ovog naslova" sqref="E2" xr:uid="{00000000-0002-0000-0100-000005000000}"/>
    <dataValidation allowBlank="1" showInputMessage="1" showErrorMessage="1" prompt="Unesite grad u ovu kolonu, ispod ovog naslova" sqref="F2" xr:uid="{00000000-0002-0000-0100-000006000000}"/>
    <dataValidation allowBlank="1" showInputMessage="1" showErrorMessage="1" prompt="Unesite državu u ovu kolonu, ispod ovog naslova" sqref="G2" xr:uid="{00000000-0002-0000-0100-000007000000}"/>
    <dataValidation allowBlank="1" showInputMessage="1" showErrorMessage="1" prompt="Unesite poštanski broj u ovu kolonu, ispod ovog naslova" sqref="H2" xr:uid="{00000000-0002-0000-0100-000008000000}"/>
    <dataValidation allowBlank="1" showInputMessage="1" showErrorMessage="1" prompt="Unesite broj telefona u ovu kolonu, ispod ovog naslova" sqref="I2" xr:uid="{00000000-0002-0000-0100-000009000000}"/>
    <dataValidation allowBlank="1" showInputMessage="1" showErrorMessage="1" prompt="Unesite adresu e-pošte u ovu kolonu, ispod ovog naslova" sqref="J2" xr:uid="{00000000-0002-0000-0100-00000A000000}"/>
    <dataValidation allowBlank="1" showInputMessage="1" showErrorMessage="1" prompt="Unesite broj faksa u ovu kolonu ispod ovog naslova" sqref="K2" xr:uid="{00000000-0002-0000-0100-00000B000000}"/>
    <dataValidation allowBlank="1" showInputMessage="1" showErrorMessage="1" prompt="Veza za navigaciju do radnog lista „Komercijalna faktura“ Ova ćelija se neće štampati" sqref="M1" xr:uid="{00000000-0002-0000-0100-00000C000000}"/>
  </dataValidations>
  <hyperlinks>
    <hyperlink ref="J4" r:id="rId1" xr:uid="{00000000-0004-0000-0100-000000000000}"/>
    <hyperlink ref="J3" r:id="rId2" xr:uid="{00000000-0004-0000-0100-000001000000}"/>
    <hyperlink ref="M1" location="'Komercijalna faktura'!A1" tooltip="Izaberite stavku da biste došli do radnog lista „Komercijalna faktura“" display="Komercijalna faktura" xr:uid="{00000000-0004-0000-0100-000002000000}"/>
  </hyperlinks>
  <printOptions horizontalCentered="1"/>
  <pageMargins left="0.25" right="0.25" top="0.75" bottom="0.75" header="0.3" footer="0.3"/>
  <pageSetup paperSize="9" fitToHeight="0" orientation="portrait" r:id="rId3"/>
  <headerFooter differentFirst="1">
    <oddFooter>Page &amp;P of &amp;N</oddFooter>
  </headerFooter>
  <ignoredErrors>
    <ignoredError sqref="H4" numberStoredAsText="1"/>
  </ignoredErrors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opsezi</vt:lpstr>
      </vt:variant>
      <vt:variant>
        <vt:i4>16</vt:i4>
      </vt:variant>
    </vt:vector>
  </HeadingPairs>
  <TitlesOfParts>
    <vt:vector size="18" baseType="lpstr">
      <vt:lpstr>Komercijalna faktura</vt:lpstr>
      <vt:lpstr>Klijenti</vt:lpstr>
      <vt:lpstr>CustomerLookup</vt:lpstr>
      <vt:lpstr>Depozit</vt:lpstr>
      <vt:lpstr>Isporuka</vt:lpstr>
      <vt:lpstr>Naslov2</vt:lpstr>
      <vt:lpstr>Klijenti!Naslovi_štampanja</vt:lpstr>
      <vt:lpstr>NaslovKolone1</vt:lpstr>
      <vt:lpstr>NazivPreduzeća</vt:lpstr>
      <vt:lpstr>Nazivračuna</vt:lpstr>
      <vt:lpstr>Klijenti!Oblast_štampanja</vt:lpstr>
      <vt:lpstr>OblastNaslovaReda1..C6</vt:lpstr>
      <vt:lpstr>Podzbirfakture</vt:lpstr>
      <vt:lpstr>RowTitleRegion2..E5</vt:lpstr>
      <vt:lpstr>RowTitleRegion3..H5</vt:lpstr>
      <vt:lpstr>RowTitleRegion4..H20</vt:lpstr>
      <vt:lpstr>SalesTax</vt:lpstr>
      <vt:lpstr>SalesTaxRate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2017-04-21T05:17:51Z</dcterms:created>
  <dcterms:modified xsi:type="dcterms:W3CDTF">2018-04-12T11:18:41Z</dcterms:modified>
</cp:coreProperties>
</file>