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B730F59-9BBB-4AFF-AAA1-106AF870BEF7}" xr6:coauthVersionLast="42" xr6:coauthVersionMax="42" xr10:uidLastSave="{00000000-0000-0000-0000-000000000000}"/>
  <bookViews>
    <workbookView xWindow="-120" yWindow="-120" windowWidth="28890" windowHeight="16125" tabRatio="685" xr2:uid="{00000000-000D-0000-FFFF-FFFF00000000}"/>
  </bookViews>
  <sheets>
    <sheet name="Začetek" sheetId="6" r:id="rId1"/>
    <sheet name="Poročilo mesečnega proračuna" sheetId="4" r:id="rId2"/>
    <sheet name="Mesečni stroški" sheetId="1" r:id="rId3"/>
    <sheet name="Dodatni podatki" sheetId="5" r:id="rId4"/>
  </sheets>
  <definedNames>
    <definedName name="Kategorija_proračuna">Iskanje_kategorije_proračuna[Iskanje kategorije proračuna]</definedName>
    <definedName name="Razčlenjevalnik_Kategorija">#N/A</definedName>
    <definedName name="_xlnm.Print_Titles" localSheetId="2">'Mesečni stroški'!$2:$2</definedName>
    <definedName name="_xlnm.Print_Titles" localSheetId="1">'Poročilo mesečnega proračuna'!$K:$K,'Poročilo mesečnega proračuna'!$10:$10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  <c r="F62" i="1"/>
</calcChain>
</file>

<file path=xl/sharedStrings.xml><?xml version="1.0" encoding="utf-8"?>
<sst xmlns="http://schemas.openxmlformats.org/spreadsheetml/2006/main" count="230" uniqueCount="130">
  <si>
    <t>O TEJ PREDLOGI</t>
  </si>
  <si>
    <t>S tem delovnim zvezkom lahko spremljate stroške in ustvarite družinski proračun.</t>
  </si>
  <si>
    <t>Vnesite predvideni in dejanski dohodek iz različnih virov na delovni list »Poročilo mesečnega proračuna«, predvidene in dejanske zneske, porabljene za različne kategorije, pa na delovni list »Mesečni stroški«.</t>
  </si>
  <si>
    <t>Predvidena in dejanska bilanca in razlika sta samodejno izračunani, grafikon »Povzetek proračuna« in »Pregled proračuna« pa sta posodobljena na delovnem listu »Poročilo mesečnega proračuna«.</t>
  </si>
  <si>
    <t>Kategorijo lahko spremenite ali pa vnesete novo kategorijo v tabelo na delovnem listu »Dodatni podatki«.</t>
  </si>
  <si>
    <t>Opomba: </t>
  </si>
  <si>
    <t>dodatna navodila so na voljo v stolpcu A na delovnem listu POROČILO MESEČNEGA PRORAČUNA in v celici A1 na delovnih listih MESEČNI STROŠKI in DODATNI PODATKI. To besedilo je bilo skrito namenoma. Če želite besedilo odstraniti, izberite stolpec A ali celico A1, nato pa izberite IZBRIŠI. Če želite besedilo razkriti, izberite stolpec A ali celico A1, nato pa zamenjajte barvo pisave.</t>
  </si>
  <si>
    <t>Za več informacij o tabelah v tabeli pritisnite tipko SHIFT in nato tipko F10 ter izberite možnost TABELA in nato še NADOMESTNO BESEDILO. Za vrtilne tabele pritisnite SHIFT, nato v tabeli pritisnite F10, izberite MOŽNOSTI VRTILNIH TABEL, nato pa izberite zavihek NADOMESTNO BESEDILO.</t>
  </si>
  <si>
    <t>Na tem delovnem listu lahko ustvarite poročilo mesečnega proračuna. Naslov tega delovnega lista je v celici na desni, podnaslov pa v celici J1. Če se želite premakniti na delovni list »Mesečni stroški«, izberite celico F1. Druga navodila za uporabo tega delovnega lista najdete v celicah v tem stolpcu.</t>
  </si>
  <si>
    <t>Oznaka za dohodek je v celici na desni, oznaka za stroške v celici F7, namig za povzetek proračuna pa v celici J7.</t>
  </si>
  <si>
    <t>Oznaka za dejanski dohodek je v celici na desni, oznaka za dejanske stroške pa v celici F8. Vnesite dohodek 1 v celico D8. Dejanski stroški so samodejno izračunani v celici G8.</t>
  </si>
  <si>
    <t>Vnesite dohodek 2 v celico D9. Slika je v celici J9. Vrtilna tabela se začne v celici K9. Če želite posodobiti vrtilno tabelo, na zavihku »Analiziraj« izberite možnost »Osveži«.</t>
  </si>
  <si>
    <t>Oznaka za predviden dohodek je v celici na desni, oznaka za predvidene stroške pa v celici F13. Predvideni stroški so samodejno izračunani v celici G13.</t>
  </si>
  <si>
    <t>Vnesite predviden dohodek 1 v celico D14.</t>
  </si>
  <si>
    <t>Vnesite predviden dohodek 2 v celico D15.</t>
  </si>
  <si>
    <t>Tortni grafikon, ki prikazuje odstotek stroškov po kategoriji, je v celici na desni.</t>
  </si>
  <si>
    <t>Pregled proračuna</t>
  </si>
  <si>
    <t>Bilanca</t>
  </si>
  <si>
    <t>Predvidena bilanca</t>
  </si>
  <si>
    <t xml:space="preserve">Dejanska bilanca </t>
  </si>
  <si>
    <t>Razlika</t>
  </si>
  <si>
    <t>Dohodek</t>
  </si>
  <si>
    <t>DEJANSKO</t>
  </si>
  <si>
    <t>PREDVIDENO</t>
  </si>
  <si>
    <t>Tortni grafikon, ki prikazuje odstotek stroškov po kategoriji, je v tej celici.</t>
  </si>
  <si>
    <t>(Predvideno minus stroški)</t>
  </si>
  <si>
    <t>(Dejansko minus stroški)</t>
  </si>
  <si>
    <t>(Dejansko minus predvideno)</t>
  </si>
  <si>
    <t>Dohodek 1</t>
  </si>
  <si>
    <t>Dohodek 2</t>
  </si>
  <si>
    <t>Dodatni dohodek</t>
  </si>
  <si>
    <t>Dohodek skupaj</t>
  </si>
  <si>
    <t>Mesečni stroški</t>
  </si>
  <si>
    <t>Stroški</t>
  </si>
  <si>
    <t>Povzetek proračuna</t>
  </si>
  <si>
    <r>
      <t xml:space="preserve">Izberite vrtilno tabelo spodaj in nato še možnost </t>
    </r>
    <r>
      <rPr>
        <b/>
        <i/>
        <sz val="10"/>
        <color theme="1"/>
        <rFont val="Franklin Gothic Book"/>
        <family val="2"/>
        <scheme val="minor"/>
      </rPr>
      <t>Osveži</t>
    </r>
    <r>
      <rPr>
        <i/>
        <sz val="10"/>
        <color theme="1"/>
        <rFont val="Franklin Gothic Book"/>
        <family val="2"/>
        <scheme val="minor"/>
      </rPr>
      <t xml:space="preserve"> na zavihku »Analiziraj« za posodobitev.</t>
    </r>
  </si>
  <si>
    <t>Slika je v tej celici.</t>
  </si>
  <si>
    <t>Kategorija</t>
  </si>
  <si>
    <t>Otroci</t>
  </si>
  <si>
    <t>Razvedrilo</t>
  </si>
  <si>
    <t>Hrana</t>
  </si>
  <si>
    <t>Darila in nakazila dobrodelnim ustanovam</t>
  </si>
  <si>
    <t>Nastanitev</t>
  </si>
  <si>
    <t>Zavarovanje</t>
  </si>
  <si>
    <t>Posojila</t>
  </si>
  <si>
    <t>Osebna nega</t>
  </si>
  <si>
    <t>Hišni ljubljenčki</t>
  </si>
  <si>
    <t>Prihranki ali naložbe</t>
  </si>
  <si>
    <t>Davki</t>
  </si>
  <si>
    <t>Prevoz</t>
  </si>
  <si>
    <t>Skupna vsota</t>
  </si>
  <si>
    <t xml:space="preserve">Predvideni stroški </t>
  </si>
  <si>
    <t>Eno pšenično steblo zelene barve je v tej celici.</t>
  </si>
  <si>
    <t xml:space="preserve">Dejanski stroški </t>
  </si>
  <si>
    <t xml:space="preserve">Razlika </t>
  </si>
  <si>
    <t>Opis</t>
  </si>
  <si>
    <t>Obšolske dejavnosti</t>
  </si>
  <si>
    <t>Zdravstvene potrebščine</t>
  </si>
  <si>
    <t>Šolske potrebščine</t>
  </si>
  <si>
    <t>Šolnina</t>
  </si>
  <si>
    <t>Koncerti</t>
  </si>
  <si>
    <t>Gledališče</t>
  </si>
  <si>
    <t>Filmi</t>
  </si>
  <si>
    <t>Glasba (CD-ji, prenosi itd.)</t>
  </si>
  <si>
    <t>Športni dogodki</t>
  </si>
  <si>
    <t>Video/DVD (nakup)</t>
  </si>
  <si>
    <t>Video/DVD (izposoja)</t>
  </si>
  <si>
    <t>Kosila v restavracijah</t>
  </si>
  <si>
    <t>Živila</t>
  </si>
  <si>
    <t>Dobrodelno 1</t>
  </si>
  <si>
    <t>Dobrodelno 2</t>
  </si>
  <si>
    <t>Darilo 1</t>
  </si>
  <si>
    <t>Darilo 2</t>
  </si>
  <si>
    <t>Kabelska/satelitska TV</t>
  </si>
  <si>
    <t>Elektrika</t>
  </si>
  <si>
    <t>Plin</t>
  </si>
  <si>
    <t>Čistilni servis</t>
  </si>
  <si>
    <t>Vzdrževanje</t>
  </si>
  <si>
    <t>Hipoteka ali najemnina</t>
  </si>
  <si>
    <t>Zemeljski plin/nafta</t>
  </si>
  <si>
    <t>V spletu/internet</t>
  </si>
  <si>
    <t>Telefon (mobilni)</t>
  </si>
  <si>
    <t>Telefon (dom)</t>
  </si>
  <si>
    <t>Zaloge</t>
  </si>
  <si>
    <t>Odvoz smeti in recikliranje</t>
  </si>
  <si>
    <t>Voda in kanalščina</t>
  </si>
  <si>
    <t>Zdravje</t>
  </si>
  <si>
    <t>Dom</t>
  </si>
  <si>
    <t>Življenjsko</t>
  </si>
  <si>
    <t>Kreditna kartica 1</t>
  </si>
  <si>
    <t>Kreditna kartica 2</t>
  </si>
  <si>
    <t>Kreditna kartica 3</t>
  </si>
  <si>
    <t>Osebno</t>
  </si>
  <si>
    <t>Študentsko</t>
  </si>
  <si>
    <t>Oblačila</t>
  </si>
  <si>
    <t>Kemična čistilnica</t>
  </si>
  <si>
    <t>Lasje/nohti</t>
  </si>
  <si>
    <t>Fitnes</t>
  </si>
  <si>
    <t>Nega</t>
  </si>
  <si>
    <t>Igrače</t>
  </si>
  <si>
    <t>Naložbeni račun</t>
  </si>
  <si>
    <t>Varčevalni račun</t>
  </si>
  <si>
    <t>Zvezno</t>
  </si>
  <si>
    <t>Lokalno</t>
  </si>
  <si>
    <t>Državno</t>
  </si>
  <si>
    <t>Vozovnica za avtobus/taksi</t>
  </si>
  <si>
    <t>Gorivo</t>
  </si>
  <si>
    <t xml:space="preserve">Registracija </t>
  </si>
  <si>
    <t>Parkirnina</t>
  </si>
  <si>
    <t>Plačilo vozila</t>
  </si>
  <si>
    <t>Predvideni stroški</t>
  </si>
  <si>
    <t>Dejanski stroški</t>
  </si>
  <si>
    <t>Poročilo mesečnega proračuna</t>
  </si>
  <si>
    <t>Pregled dejanskih stroškov</t>
  </si>
  <si>
    <t>Uporabite ta delovni list za spreminjanje spustnega seznama stolpca »Kategorija« v tabeli »Podrobnosti proračuna« na delovnem listu »Mesečni stroški«. V ta namen spremenite kategorijo ali pa vnesite novo kategorijo v tabelo »Iskanje kategorije proračuna« z začetkom v celici E2. Vrtilna tabela, povezana z grafikonom »Pregled proračuna« na delovnem listu »Poročilo mesečnega proračuna« z začetkom v celici B2.</t>
  </si>
  <si>
    <t>Vrtilna tabela za grafikon »Pregled proračuna«</t>
  </si>
  <si>
    <t>Seznam za iskanje za kategorijo podrobnosti proračuna</t>
  </si>
  <si>
    <t>Iskanje kategorije proračuna</t>
  </si>
  <si>
    <t>Vsota</t>
  </si>
  <si>
    <t>Oznaka za bilanca je v celici na desni. Razčlenjevalniki vrtilne tabele za filtriranje podatkov tabele so v celicah od J2 do N6. Če želite izbrati več kategorij, pridržite tipko Control.</t>
  </si>
  <si>
    <t>Oznaka za predvidena bilanca je v celici na desni. Predvidena bilanca je samodejno izračunana v celici G3.</t>
  </si>
  <si>
    <t>Oznaka za dejanska bilanca je v celici na desni. Dejanska bilanca je samodejno izračunana v celici G4.</t>
  </si>
  <si>
    <t>Oznaka za razlika je v celici na desni. Razlika je samodejno izračunana v celici G5. Naslednji korak je v celici A7.</t>
  </si>
  <si>
    <t>Dodatni dohodek vnesite v celico D10.</t>
  </si>
  <si>
    <t>Dodatni dohodek vnesite v celico D16.</t>
  </si>
  <si>
    <t>Oznaka skupnj dohodek je v celici C17, oznaka skupnj pa je samodejno izračunan v celici D17. Naslednje navodilo je v celici A20.</t>
  </si>
  <si>
    <t>Oznaka skupnj dohodek je v celici C11, oznaka skupnj pa je samodejno izračunan v celici D11. Naslednji korak je v celici A13.</t>
  </si>
  <si>
    <t>Razčlenjevalnik kategorija za filtriranje spodnje vrtilne tabele po kategoriji je v tej celici.</t>
  </si>
  <si>
    <t>Na tem delovnem listu lahko izračunate svoje mesečni stroški. Naslov tega delovnega lista je v celici na desni strani. Če se želite premakniti na delovni list »Poročilo mesečnega proračuna«, izberite celico F1.</t>
  </si>
  <si>
    <t xml:space="preserve"> Vnesite podatke v tabelo »Podatki o proračunu« z začetkom v celici na desni.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</si>
</sst>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</numFmts>
  <fonts count="36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u/>
      <sz val="10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8"/>
      <color theme="0"/>
      <name val="Cambria"/>
      <family val="1"/>
      <scheme val="major"/>
    </font>
    <font>
      <b/>
      <sz val="18"/>
      <color theme="4" tint="-0.499984740745262"/>
      <name val="Cambria"/>
      <family val="1"/>
      <scheme val="major"/>
    </font>
    <font>
      <b/>
      <sz val="10"/>
      <color theme="4" tint="-0.499984740745262"/>
      <name val="Franklin Gothic Book"/>
      <family val="2"/>
      <scheme val="minor"/>
    </font>
    <font>
      <sz val="10"/>
      <color theme="4" tint="-0.499984740745262"/>
      <name val="Franklin Gothic Book"/>
      <family val="2"/>
      <scheme val="minor"/>
    </font>
    <font>
      <sz val="12"/>
      <color theme="0"/>
      <name val="Cambria"/>
      <family val="1"/>
      <scheme val="major"/>
    </font>
    <font>
      <u/>
      <sz val="10"/>
      <color theme="1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/>
      <name val="Cambria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18" applyNumberFormat="0" applyAlignment="0" applyProtection="0"/>
    <xf numFmtId="0" fontId="28" fillId="8" borderId="19" applyNumberFormat="0" applyAlignment="0" applyProtection="0"/>
    <xf numFmtId="0" fontId="29" fillId="8" borderId="18" applyNumberFormat="0" applyAlignment="0" applyProtection="0"/>
    <xf numFmtId="0" fontId="30" fillId="0" borderId="20" applyNumberFormat="0" applyFill="0" applyAlignment="0" applyProtection="0"/>
    <xf numFmtId="0" fontId="31" fillId="9" borderId="21" applyNumberFormat="0" applyAlignment="0" applyProtection="0"/>
    <xf numFmtId="0" fontId="32" fillId="0" borderId="0" applyNumberFormat="0" applyFill="0" applyBorder="0" applyAlignment="0" applyProtection="0"/>
    <xf numFmtId="0" fontId="22" fillId="10" borderId="22" applyNumberFormat="0" applyFont="0" applyAlignment="0" applyProtection="0"/>
    <xf numFmtId="0" fontId="33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0" fontId="6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4" fillId="2" borderId="1" xfId="1" applyFill="1" applyBorder="1" applyAlignment="1">
      <alignment vertical="center"/>
    </xf>
    <xf numFmtId="0" fontId="4" fillId="2" borderId="0" xfId="1" applyFill="1" applyAlignment="1">
      <alignment vertical="center"/>
    </xf>
    <xf numFmtId="0" fontId="0" fillId="2" borderId="5" xfId="0" applyFill="1" applyBorder="1"/>
    <xf numFmtId="0" fontId="0" fillId="2" borderId="0" xfId="0" applyFill="1" applyAlignment="1">
      <alignment horizontal="left" indent="2"/>
    </xf>
    <xf numFmtId="0" fontId="0" fillId="2" borderId="1" xfId="0" applyFill="1" applyBorder="1" applyAlignment="1">
      <alignment horizontal="left"/>
    </xf>
    <xf numFmtId="0" fontId="7" fillId="2" borderId="5" xfId="2" applyFont="1" applyFill="1" applyBorder="1" applyAlignment="1">
      <alignment vertical="center"/>
    </xf>
    <xf numFmtId="0" fontId="0" fillId="2" borderId="9" xfId="0" applyFill="1" applyBorder="1"/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pivotButton="1"/>
    <xf numFmtId="0" fontId="5" fillId="2" borderId="0" xfId="2" applyFill="1" applyAlignment="1">
      <alignment vertical="center"/>
    </xf>
    <xf numFmtId="0" fontId="4" fillId="2" borderId="10" xfId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2"/>
    </xf>
    <xf numFmtId="0" fontId="16" fillId="3" borderId="11" xfId="4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2" borderId="0" xfId="2" applyFont="1" applyFill="1" applyAlignment="1">
      <alignment horizontal="left" vertical="center" indent="2"/>
    </xf>
    <xf numFmtId="0" fontId="17" fillId="2" borderId="5" xfId="2" applyFont="1" applyFill="1" applyBorder="1" applyAlignment="1">
      <alignment horizontal="left" vertical="center" indent="2"/>
    </xf>
    <xf numFmtId="0" fontId="18" fillId="2" borderId="0" xfId="0" applyFont="1" applyFill="1"/>
    <xf numFmtId="0" fontId="19" fillId="0" borderId="12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13" fillId="2" borderId="0" xfId="2" applyFont="1" applyFill="1" applyAlignment="1">
      <alignment wrapText="1"/>
    </xf>
    <xf numFmtId="0" fontId="5" fillId="2" borderId="6" xfId="2" applyFill="1" applyBorder="1" applyAlignment="1">
      <alignment vertical="center" textRotation="90"/>
    </xf>
    <xf numFmtId="0" fontId="5" fillId="2" borderId="2" xfId="2" applyFill="1" applyBorder="1" applyAlignment="1">
      <alignment vertical="center" textRotation="90"/>
    </xf>
    <xf numFmtId="0" fontId="5" fillId="2" borderId="3" xfId="2" applyFill="1" applyBorder="1" applyAlignment="1">
      <alignment vertical="center" textRotation="90"/>
    </xf>
    <xf numFmtId="0" fontId="0" fillId="2" borderId="2" xfId="0" applyFill="1" applyBorder="1"/>
    <xf numFmtId="0" fontId="4" fillId="2" borderId="3" xfId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6" xfId="0" applyBorder="1"/>
    <xf numFmtId="0" fontId="1" fillId="0" borderId="0" xfId="0" applyFont="1" applyAlignment="1">
      <alignment vertical="center" wrapText="1"/>
    </xf>
    <xf numFmtId="5" fontId="0" fillId="2" borderId="0" xfId="0" applyNumberFormat="1" applyFill="1"/>
    <xf numFmtId="5" fontId="18" fillId="2" borderId="0" xfId="0" applyNumberFormat="1" applyFont="1" applyFill="1"/>
    <xf numFmtId="5" fontId="0" fillId="0" borderId="0" xfId="0" applyNumberFormat="1"/>
    <xf numFmtId="5" fontId="19" fillId="0" borderId="12" xfId="0" applyNumberFormat="1" applyFont="1" applyBorder="1"/>
    <xf numFmtId="5" fontId="0" fillId="0" borderId="16" xfId="0" applyNumberFormat="1" applyBorder="1"/>
    <xf numFmtId="5" fontId="19" fillId="0" borderId="13" xfId="0" applyNumberFormat="1" applyFont="1" applyBorder="1"/>
    <xf numFmtId="5" fontId="19" fillId="0" borderId="14" xfId="0" applyNumberFormat="1" applyFont="1" applyBorder="1"/>
    <xf numFmtId="5" fontId="19" fillId="0" borderId="15" xfId="0" applyNumberFormat="1" applyFont="1" applyBorder="1"/>
    <xf numFmtId="0" fontId="35" fillId="0" borderId="0" xfId="0" pivotButton="1" applyFont="1"/>
    <xf numFmtId="0" fontId="35" fillId="0" borderId="0" xfId="0" applyFont="1"/>
    <xf numFmtId="0" fontId="13" fillId="2" borderId="0" xfId="0" applyFont="1" applyFill="1" applyAlignment="1">
      <alignment horizontal="center"/>
    </xf>
    <xf numFmtId="0" fontId="20" fillId="2" borderId="1" xfId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indent="2"/>
    </xf>
    <xf numFmtId="0" fontId="8" fillId="2" borderId="7" xfId="0" applyFont="1" applyFill="1" applyBorder="1" applyAlignment="1">
      <alignment horizontal="left" vertical="center" indent="2"/>
    </xf>
    <xf numFmtId="5" fontId="0" fillId="2" borderId="0" xfId="0" applyNumberFormat="1" applyFill="1" applyAlignment="1">
      <alignment vertical="center"/>
    </xf>
    <xf numFmtId="0" fontId="8" fillId="2" borderId="4" xfId="0" applyFont="1" applyFill="1" applyBorder="1" applyAlignment="1">
      <alignment horizontal="left" vertical="center" indent="2"/>
    </xf>
    <xf numFmtId="5" fontId="0" fillId="2" borderId="5" xfId="0" applyNumberForma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vertical="center" wrapText="1" indent="2"/>
    </xf>
    <xf numFmtId="0" fontId="0" fillId="2" borderId="0" xfId="0" applyFill="1" applyAlignment="1">
      <alignment horizontal="center"/>
    </xf>
    <xf numFmtId="0" fontId="12" fillId="2" borderId="1" xfId="3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12" fillId="0" borderId="0" xfId="3" applyAlignment="1">
      <alignment horizontal="center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obro" xfId="13" builtinId="26" customBuiltin="1"/>
    <cellStyle name="Hiperpovezava" xfId="3" builtinId="8" customBuiltin="1"/>
    <cellStyle name="Izhod" xfId="17" builtinId="21" customBuiltin="1"/>
    <cellStyle name="Naslov" xfId="1" builtinId="15" customBuiltin="1"/>
    <cellStyle name="Naslov 1" xfId="2" builtinId="16" customBuiltin="1"/>
    <cellStyle name="Naslov 2" xfId="4" builtinId="17" customBuiltin="1"/>
    <cellStyle name="Naslov 3" xfId="11" builtinId="18" customBuiltin="1"/>
    <cellStyle name="Naslov 4" xfId="12" builtinId="19" customBuiltin="1"/>
    <cellStyle name="Navadno" xfId="0" builtinId="0" customBuiltin="1"/>
    <cellStyle name="Nevtralno" xfId="15" builtinId="28" customBuiltin="1"/>
    <cellStyle name="Obiskana hiperpovezava" xfId="5" builtinId="9" customBuiltin="1"/>
    <cellStyle name="Odstotek" xfId="10" builtinId="5" customBuiltin="1"/>
    <cellStyle name="Opomba" xfId="22" builtinId="10" customBuiltin="1"/>
    <cellStyle name="Opozorilo" xfId="21" builtinId="11" customBuiltin="1"/>
    <cellStyle name="Pojasnjevalno besedilo" xfId="23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6" builtinId="20" customBuiltin="1"/>
    <cellStyle name="Vsota" xfId="24" builtinId="25" customBuiltin="1"/>
  </cellStyles>
  <dxfs count="76">
    <dxf>
      <font>
        <name val="Cambria"/>
        <scheme val="major"/>
      </font>
    </dxf>
    <dxf>
      <font>
        <name val="Cambria"/>
        <scheme val="major"/>
      </font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9" formatCode="#,##0\ &quot;€&quot;;\-#,##0\ &quot;€&quot;"/>
    </dxf>
    <dxf>
      <alignment horizontal="right"/>
    </dxf>
    <dxf>
      <numFmt numFmtId="9" formatCode="#,##0\ &quot;€&quot;;\-#,##0\ &quot;€&quot;"/>
    </dxf>
    <dxf>
      <numFmt numFmtId="9" formatCode="#,##0\ &quot;€&quot;;\-#,##0\ &quot;€&quot;"/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border>
        <right style="thin">
          <color theme="4" tint="-0.499984740745262"/>
        </right>
      </border>
    </dxf>
    <dxf>
      <alignment horizontal="right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numFmt numFmtId="9" formatCode="#,##0\ &quot;€&quot;;\-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font>
        <name val="Cambria"/>
        <scheme val="major"/>
      </font>
    </dxf>
    <dxf>
      <font>
        <name val="Cambria"/>
        <scheme val="major"/>
      </font>
    </dxf>
    <dxf>
      <numFmt numFmtId="9" formatCode="#,##0\ &quot;€&quot;;\-#,##0\ &quot;€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numFmt numFmtId="9" formatCode="#,##0\ &quot;€&quot;;\-#,##0\ &quot;€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numFmt numFmtId="9" formatCode="#,##0\ &quot;€&quot;;\-#,##0\ &quot;€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numFmt numFmtId="9" formatCode="#,##0\ &quot;€&quot;;\-#,##0\ &quot;€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>
        <top style="double">
          <color theme="4" tint="-0.499984740745262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alignment horizontal="right"/>
    </dxf>
    <dxf>
      <border>
        <right style="thin">
          <color theme="4" tint="-0.499984740745262"/>
        </right>
      </border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9" formatCode="#,##0\ &quot;€&quot;;\-#,##0\ &quot;€&quot;"/>
    </dxf>
    <dxf>
      <numFmt numFmtId="9" formatCode="#,##0\ &quot;€&quot;;\-#,##0\ &quot;€&quot;"/>
    </dxf>
    <dxf>
      <alignment horizontal="right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 xr9:uid="{00000000-0011-0000-FFFF-FFFF00000000}">
      <tableStyleElement type="wholeTable" dxfId="75"/>
      <tableStyleElement type="headerRow" dxfId="74"/>
    </tableStyle>
    <tableStyle name="Family Budget PivotTable" table="0" count="5" xr9:uid="{00000000-0011-0000-FFFF-FFFF01000000}">
      <tableStyleElement type="wholeTable" dxfId="73"/>
      <tableStyleElement type="headerRow" dxfId="72"/>
      <tableStyleElement type="totalRow" dxfId="71"/>
      <tableStyleElement type="firstRowStripe" dxfId="70"/>
      <tableStyleElement type="pageFieldLabels" dxfId="69"/>
    </tableStyle>
    <tableStyle name="Family Budget Table Style" pivot="0" count="4" xr9:uid="{00000000-0011-0000-FFFF-FFFF02000000}">
      <tableStyleElement type="wholeTable" dxfId="68"/>
      <tableStyleElement type="headerRow" dxfId="67"/>
      <tableStyleElement type="totalRow" dxfId="66"/>
      <tableStyleElement type="firstRowStripe" dxfId="65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[Office_29443274_TF16410230.xltx]Dodatni podatki!Povzetek proračuna</c:name>
    <c:fmtId val="2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l-S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l-S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'Dodatni podatki'!$C$2</c:f>
              <c:strCache>
                <c:ptCount val="1"/>
                <c:pt idx="0">
                  <c:v>Vsota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'Dodatni podatki'!$B$3:$B$15</c:f>
              <c:strCache>
                <c:ptCount val="12"/>
                <c:pt idx="0">
                  <c:v>Otroci</c:v>
                </c:pt>
                <c:pt idx="1">
                  <c:v>Razvedrilo</c:v>
                </c:pt>
                <c:pt idx="2">
                  <c:v>Hrana</c:v>
                </c:pt>
                <c:pt idx="3">
                  <c:v>Darila in nakazila dobrodelnim ustanovam</c:v>
                </c:pt>
                <c:pt idx="4">
                  <c:v>Nastanitev</c:v>
                </c:pt>
                <c:pt idx="5">
                  <c:v>Zavarovanje</c:v>
                </c:pt>
                <c:pt idx="6">
                  <c:v>Posojila</c:v>
                </c:pt>
                <c:pt idx="7">
                  <c:v>Osebna nega</c:v>
                </c:pt>
                <c:pt idx="8">
                  <c:v>Hišni ljubljenčki</c:v>
                </c:pt>
                <c:pt idx="9">
                  <c:v>Prihranki ali naložbe</c:v>
                </c:pt>
                <c:pt idx="10">
                  <c:v>Davki</c:v>
                </c:pt>
                <c:pt idx="11">
                  <c:v>Prevoz</c:v>
                </c:pt>
              </c:strCache>
            </c:strRef>
          </c:cat>
          <c:val>
            <c:numRef>
              <c:f>'Dodatni podatki'!$C$3:$C$15</c:f>
              <c:numCache>
                <c:formatCode>"€"#,##0_);\("€"#,##0\)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5-47AE-8DF2-1260FCC81FF6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ese&#269;ni stro&#353;k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oro&#269;ilo mese&#269;nega prora&#269;u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Vnesite stroške" descr="Gumb za premik na delovni list »Mesečni stroški«">
          <a:hlinkClick xmlns:r="http://schemas.openxmlformats.org/officeDocument/2006/relationships" r:id="rId1" tooltip="Izberite, če se želite premakniti na delovni list »Mesečni stroški«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Mesečni stroški</a:t>
          </a:r>
        </a:p>
      </xdr:txBody>
    </xdr:sp>
    <xdr:clientData fPrintsWithSheet="0"/>
  </xdr:twoCellAnchor>
  <xdr:twoCellAnchor editAs="oneCell">
    <xdr:from>
      <xdr:col>1</xdr:col>
      <xdr:colOff>0</xdr:colOff>
      <xdr:row>18</xdr:row>
      <xdr:rowOff>123825</xdr:rowOff>
    </xdr:from>
    <xdr:to>
      <xdr:col>7</xdr:col>
      <xdr:colOff>55391</xdr:colOff>
      <xdr:row>36</xdr:row>
      <xdr:rowOff>3943</xdr:rowOff>
    </xdr:to>
    <xdr:graphicFrame macro="">
      <xdr:nvGraphicFramePr>
        <xdr:cNvPr id="122" name="Pregled proračuna" descr="Tortni grafikon, ki prikazuje odstotek stroškov po kategoriji.">
          <a:extLst>
            <a:ext uri="{FF2B5EF4-FFF2-40B4-BE49-F238E27FC236}">
              <a16:creationId xmlns:a16="http://schemas.microsoft.com/office/drawing/2014/main" id="{4B6B0E8F-A84B-445B-8CB9-67A3A9602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40217</xdr:rowOff>
    </xdr:to>
    <xdr:cxnSp macro="">
      <xdr:nvCxnSpPr>
        <xdr:cNvPr id="8" name="Razdelilnik strani" descr="Razdelilnik stran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11</xdr:col>
      <xdr:colOff>885823</xdr:colOff>
      <xdr:row>0</xdr:row>
      <xdr:rowOff>85725</xdr:rowOff>
    </xdr:from>
    <xdr:to>
      <xdr:col>13</xdr:col>
      <xdr:colOff>942957</xdr:colOff>
      <xdr:row>0</xdr:row>
      <xdr:rowOff>533400</xdr:rowOff>
    </xdr:to>
    <xdr:grpSp>
      <xdr:nvGrpSpPr>
        <xdr:cNvPr id="1027" name="Pšenica" descr="Eno pšenično steblo zelene barve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658473" y="85725"/>
          <a:ext cx="2581259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Prostoročno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rostoročn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rostoročn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rostoročno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rostoročno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rostoročn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rostoročn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rostoročn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rostoročno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rostoročno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rostoročno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rostoročno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rostoročno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rostoročno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rostoročno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rostoročno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Prostoročno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Prostoročno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Prostoročno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Prostoročno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Prostoročno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Prostoročno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Prostoročno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Prostoročno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Prostoročno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Prostoročno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Prostoročno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Prostoročno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Prostoročno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Prostoročno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Prostoročno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Prostoročno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Prostoročno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Prostoročno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Prostoročno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Prostoročno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Prostoročno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Prostoročno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Prostoročno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Prostoročno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Prostoročno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133350</xdr:rowOff>
    </xdr:to>
    <xdr:grpSp>
      <xdr:nvGrpSpPr>
        <xdr:cNvPr id="1072" name="Rdeča detelja" descr="Detelja v zamolkli barvi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81750" y="2562225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Prostoročno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Prostoročno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Prostoročno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Prostoročno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Prostoročno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Prostoročno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Prostoročno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Prostoročno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Prostoročno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Prostoročno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Prostoročno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Prostoročno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Prostoročno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Prostoročno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Prostoročno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Prostoročno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Prostoročno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Prostoročno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Prostoročno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Prostoročno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Prostoročno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Prostoročno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Prostoročno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Prostoročno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Prostoročno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Prostoročno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Prostoročno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Prostoročno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Prostoročno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Prostoročno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Prostoročno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Prostoročno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Prostoročno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Prostoročno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Prostoročno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Prostoročno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Prostoročno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Prostoročno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Prostoročno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Prostoročno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Prostoročno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Prostoročno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Prostoročno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Prostoročno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Prostoročno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Prostoročno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Prostoročno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Prostoročno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Prostoročno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Prostoročno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Prostoročno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Prostoročno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Prostoročno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Prostoročno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Prostoročno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Prostoročno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Prostoročno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Prostoročno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Prostoročno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Prostoročno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Prostoročno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Prostoročno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Prostoročno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Prostoročno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Prostoročno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Prostoročno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Prostoročno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Prostoročno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Prostoročno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Prostoročno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Prostoročno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Prostoročno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104775</xdr:colOff>
      <xdr:row>1</xdr:row>
      <xdr:rowOff>85725</xdr:rowOff>
    </xdr:from>
    <xdr:to>
      <xdr:col>15</xdr:col>
      <xdr:colOff>19050</xdr:colOff>
      <xdr:row>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ja">
              <a:extLst>
                <a:ext uri="{FF2B5EF4-FFF2-40B4-BE49-F238E27FC236}">
                  <a16:creationId xmlns:a16="http://schemas.microsoft.com/office/drawing/2014/main" id="{4E08E5A3-C2DD-4483-B5EB-21469E3701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77000" y="857250"/>
              <a:ext cx="6915150" cy="1114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11642</xdr:colOff>
      <xdr:row>0</xdr:row>
      <xdr:rowOff>114300</xdr:rowOff>
    </xdr:from>
    <xdr:to>
      <xdr:col>6</xdr:col>
      <xdr:colOff>2076450</xdr:colOff>
      <xdr:row>0</xdr:row>
      <xdr:rowOff>388620</xdr:rowOff>
    </xdr:to>
    <xdr:sp macro="" textlink="">
      <xdr:nvSpPr>
        <xdr:cNvPr id="3" name="Poročilo proračuna" descr="Gumb za premikanje na delovni list »Poročilo mesečnega proračuna«">
          <a:hlinkClick xmlns:r="http://schemas.openxmlformats.org/officeDocument/2006/relationships" r:id="rId1" tooltip="Izberite, če se želite premakniti na delovni list »Poročilo mesečnega proračuna«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41217" y="114300"/>
          <a:ext cx="2064808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Poročilo mesečnega proračuna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0.589045601853" createdVersion="5" refreshedVersion="6" minRefreshableVersion="3" recordCount="59" xr:uid="{00000000-000A-0000-FFFF-FFFF04000000}">
  <cacheSource type="worksheet">
    <worksheetSource name="Podatki_o_proračunu"/>
  </cacheSource>
  <cacheFields count="6">
    <cacheField name="Opis" numFmtId="0">
      <sharedItems count="56">
        <s v="Obšolske dejavnosti"/>
        <s v="Zdravstvene potrebščine"/>
        <s v="Šolske potrebščine"/>
        <s v="Šolnina"/>
        <s v="Koncerti"/>
        <s v="Gledališče"/>
        <s v="Filmi"/>
        <s v="Glasba (CD-ji, prenosi itd.)"/>
        <s v="Športni dogodki"/>
        <s v="Video/DVD (nakup)"/>
        <s v="Video/DVD (izposoja)"/>
        <s v="Kosila v restavracijah"/>
        <s v="Živila"/>
        <s v="Dobrodelno 1"/>
        <s v="Dobrodelno 2"/>
        <s v="Darilo 1"/>
        <s v="Darilo 2"/>
        <s v="Kabelska/satelitska TV"/>
        <s v="Elektrika"/>
        <s v="Plin"/>
        <s v="Čistilni servis"/>
        <s v="Vzdrževanje"/>
        <s v="Hipoteka ali najemnina"/>
        <s v="Zemeljski plin/nafta"/>
        <s v="V spletu/internet"/>
        <s v="Telefon (mobilni)"/>
        <s v="Telefon (dom)"/>
        <s v="Zaloge"/>
        <s v="Odvoz smeti in recikliranje"/>
        <s v="Voda in kanalščina"/>
        <s v="Zdravje"/>
        <s v="Dom"/>
        <s v="Življenjsko"/>
        <s v="Kreditna kartica 1"/>
        <s v="Kreditna kartica 2"/>
        <s v="Kreditna kartica 3"/>
        <s v="Osebno"/>
        <s v="Študentsko"/>
        <s v="Oblačila"/>
        <s v="Kemična čistilnica"/>
        <s v="Lasje/nohti"/>
        <s v="Fitnes"/>
        <s v="Hrana"/>
        <s v="Nega"/>
        <s v="Igrače"/>
        <s v="Naložbeni račun"/>
        <s v="Varčevalni račun"/>
        <s v="Zvezno"/>
        <s v="Lokalno"/>
        <s v="Državno"/>
        <s v="Vozovnica za avtobus/taksi"/>
        <s v="Gorivo"/>
        <s v="Zavarovanje"/>
        <s v="Registracija "/>
        <s v="Parkirnina"/>
        <s v="Plačilo vozila"/>
      </sharedItems>
    </cacheField>
    <cacheField name="Kategorija" numFmtId="0">
      <sharedItems count="12">
        <s v="Otroci"/>
        <s v="Razvedrilo"/>
        <s v="Hrana"/>
        <s v="Darila in nakazila dobrodelnim ustanovam"/>
        <s v="Nastanitev"/>
        <s v="Zavarovanje"/>
        <s v="Posojila"/>
        <s v="Osebna nega"/>
        <s v="Hišni ljubljenčki"/>
        <s v="Prihranki ali naložbe"/>
        <s v="Davki"/>
        <s v="Prevoz"/>
      </sharedItems>
    </cacheField>
    <cacheField name="Predvideni stroški" numFmtId="5">
      <sharedItems containsString="0" containsBlank="1" containsNumber="1" containsInteger="1" minValue="0" maxValue="1700"/>
    </cacheField>
    <cacheField name="Dejanski stroški" numFmtId="5">
      <sharedItems containsString="0" containsBlank="1" containsNumber="1" containsInteger="1" minValue="20" maxValue="1700"/>
    </cacheField>
    <cacheField name="Razlika" numFmtId="5">
      <sharedItems containsSemiMixedTypes="0" containsString="0" containsNumber="1" containsInteger="1" minValue="-200" maxValue="200"/>
    </cacheField>
    <cacheField name="Pregled dejanskih stroškov" numFmtId="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Vrtilna tabela s povzetkom mesečnega proračuna" cacheId="4" applyNumberFormats="0" applyBorderFormats="0" applyFontFormats="0" applyPatternFormats="0" applyAlignmentFormats="0" applyWidthHeightFormats="1" dataCaption="Vrednosti" updatedVersion="6" minRefreshableVersion="3" itemPrintTitles="1" createdVersion="4" indent="0" outline="1" outlineData="1" multipleFieldFilters="0" rowHeaderCaption="Kategorija">
  <location ref="K9:N34" firstHeaderRow="0" firstDataRow="1" firstDataCol="1"/>
  <pivotFields count="6">
    <pivotField axis="axisRow" showAll="0">
      <items count="57">
        <item x="20"/>
        <item x="15"/>
        <item x="16"/>
        <item x="13"/>
        <item x="14"/>
        <item x="31"/>
        <item x="49"/>
        <item x="18"/>
        <item x="6"/>
        <item x="41"/>
        <item x="7"/>
        <item x="5"/>
        <item x="51"/>
        <item x="22"/>
        <item x="42"/>
        <item x="44"/>
        <item x="17"/>
        <item x="39"/>
        <item x="4"/>
        <item x="11"/>
        <item x="33"/>
        <item x="34"/>
        <item x="35"/>
        <item x="40"/>
        <item x="48"/>
        <item x="45"/>
        <item x="43"/>
        <item x="38"/>
        <item x="0"/>
        <item x="28"/>
        <item x="36"/>
        <item x="54"/>
        <item x="55"/>
        <item x="19"/>
        <item x="53"/>
        <item x="3"/>
        <item x="2"/>
        <item x="8"/>
        <item x="37"/>
        <item x="26"/>
        <item x="25"/>
        <item x="24"/>
        <item x="46"/>
        <item x="10"/>
        <item x="9"/>
        <item x="29"/>
        <item x="50"/>
        <item x="21"/>
        <item x="27"/>
        <item x="52"/>
        <item x="30"/>
        <item x="1"/>
        <item x="23"/>
        <item x="47"/>
        <item x="12"/>
        <item x="32"/>
        <item t="default"/>
      </items>
    </pivotField>
    <pivotField axis="axisRow" showAll="0" insertBlankRow="1">
      <items count="13">
        <item sd="0" x="3"/>
        <item sd="0" x="10"/>
        <item sd="0" x="8"/>
        <item sd="0" x="2"/>
        <item sd="0" x="4"/>
        <item sd="0" x="7"/>
        <item sd="0" x="0"/>
        <item sd="0" x="6"/>
        <item sd="0" x="11"/>
        <item sd="0" x="9"/>
        <item sd="0" x="1"/>
        <item sd="0" x="5"/>
        <item t="default"/>
      </items>
    </pivotField>
    <pivotField dataField="1" showAll="0"/>
    <pivotField dataField="1" showAll="0"/>
    <pivotField dataField="1" showAll="0"/>
    <pivotField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dvideni stroški " fld="2" baseField="1" baseItem="0" numFmtId="5"/>
    <dataField name="Dejanski stroški " fld="3" baseField="1" baseItem="1" numFmtId="5"/>
    <dataField name="Razlika " fld="4" baseField="1" baseItem="1" numFmtId="5"/>
  </dataFields>
  <formats count="7"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outline="0" fieldPosition="0">
        <references count="1">
          <reference field="4294967294" count="1">
            <x v="1"/>
          </reference>
        </references>
      </pivotArea>
    </format>
    <format dxfId="62">
      <pivotArea outline="0" fieldPosition="0">
        <references count="1">
          <reference field="4294967294" count="1">
            <x v="2"/>
          </reference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ovzetek predvidenih stroškov, dejanskih stroškov in razlike za vse stroške, navedene v tabeli »Podrobnosti proračuna« na delovnem listu »Mesečni stroški«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ovzetek proračuna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3" rowHeaderCaption="Kategorija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4" showAll="0"/>
    <pivotField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troški" fld="3" baseField="1" baseItem="6" numFmtId="5"/>
  </dataFields>
  <formats count="18">
    <format dxfId="43">
      <pivotArea field="1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grandRow="1" fieldPosition="0"/>
    </format>
    <format dxfId="40">
      <pivotArea dataOnly="0" grandRow="1" fieldPosition="0"/>
    </format>
    <format dxfId="39">
      <pivotArea collapsedLevelsAreSubtotals="1" fieldPosition="0">
        <references count="1">
          <reference field="1" count="1">
            <x v="0"/>
          </reference>
        </references>
      </pivotArea>
    </format>
    <format dxfId="38">
      <pivotArea collapsedLevelsAreSubtotals="1" fieldPosition="0">
        <references count="1">
          <reference field="1" count="1">
            <x v="1"/>
          </reference>
        </references>
      </pivotArea>
    </format>
    <format dxfId="37">
      <pivotArea collapsedLevelsAreSubtotals="1" fieldPosition="0">
        <references count="1">
          <reference field="1" count="1">
            <x v="2"/>
          </reference>
        </references>
      </pivotArea>
    </format>
    <format dxfId="36">
      <pivotArea collapsedLevelsAreSubtotals="1" fieldPosition="0">
        <references count="1">
          <reference field="1" count="1">
            <x v="3"/>
          </reference>
        </references>
      </pivotArea>
    </format>
    <format dxfId="35">
      <pivotArea collapsedLevelsAreSubtotals="1" fieldPosition="0">
        <references count="1">
          <reference field="1" count="1">
            <x v="4"/>
          </reference>
        </references>
      </pivotArea>
    </format>
    <format dxfId="34">
      <pivotArea collapsedLevelsAreSubtotals="1" fieldPosition="0">
        <references count="1">
          <reference field="1" count="1">
            <x v="5"/>
          </reference>
        </references>
      </pivotArea>
    </format>
    <format dxfId="33">
      <pivotArea collapsedLevelsAreSubtotals="1" fieldPosition="0">
        <references count="1">
          <reference field="1" count="1">
            <x v="6"/>
          </reference>
        </references>
      </pivotArea>
    </format>
    <format dxfId="32">
      <pivotArea collapsedLevelsAreSubtotals="1" fieldPosition="0">
        <references count="1">
          <reference field="1" count="1">
            <x v="7"/>
          </reference>
        </references>
      </pivotArea>
    </format>
    <format dxfId="31">
      <pivotArea collapsedLevelsAreSubtotals="1" fieldPosition="0">
        <references count="1">
          <reference field="1" count="1">
            <x v="8"/>
          </reference>
        </references>
      </pivotArea>
    </format>
    <format dxfId="30">
      <pivotArea collapsedLevelsAreSubtotals="1" fieldPosition="0">
        <references count="1">
          <reference field="1" count="1">
            <x v="9"/>
          </reference>
        </references>
      </pivotArea>
    </format>
    <format dxfId="29">
      <pivotArea collapsedLevelsAreSubtotals="1" fieldPosition="0">
        <references count="1">
          <reference field="1" count="1">
            <x v="10"/>
          </reference>
        </references>
      </pivotArea>
    </format>
    <format dxfId="28">
      <pivotArea collapsedLevelsAreSubtotals="1" fieldPosition="0">
        <references count="1">
          <reference field="1" count="1">
            <x v="11"/>
          </reference>
        </references>
      </pivotArea>
    </format>
    <format dxfId="27">
      <pivotArea grandRow="1" outline="0" collapsedLevelsAreSubtotals="1" fieldPosition="0"/>
    </format>
    <format dxfId="26">
      <pivotArea outline="0" fieldPosition="0">
        <references count="1">
          <reference field="4294967294" count="1">
            <x v="0"/>
          </reference>
        </references>
      </pivotArea>
    </format>
  </formats>
  <chartFormats count="9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premenite kategorije ali jih vnesite v to tabelo, da posodobite spustni seznam stolpca »Kategorija« v tabeli »Podrobnosti proračuna« na delovnem listu »Mesečni stroški«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Kategorija" xr10:uid="{DE01ED19-2427-47DA-8136-55882A97E036}" sourceName="Kategorija">
  <pivotTables>
    <pivotTable tabId="4" name="Vrtilna tabela s povzetkom mesečnega proračuna"/>
  </pivotTables>
  <data>
    <tabular pivotCacheId="2">
      <items count="12">
        <i x="3" s="1"/>
        <i x="10" s="1"/>
        <i x="8" s="1"/>
        <i x="2" s="1"/>
        <i x="4" s="1"/>
        <i x="7" s="1"/>
        <i x="0" s="1"/>
        <i x="6" s="1"/>
        <i x="11" s="1"/>
        <i x="9" s="1"/>
        <i x="1" s="1"/>
        <i x="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ja" xr10:uid="{EDADB12D-DBDD-4826-91FB-9C6746426EDD}" cache="Razčlenjevalnik_Kategorija" caption="Če želite izbrati več kategorij, pridržite tipko Ctrl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tki_o_proračunu" displayName="Podatki_o_proračunu" ref="B2:G62" totalsRowCount="1" headerRowDxfId="56" totalsRowDxfId="55" totalsRowBorderDxfId="54">
  <autoFilter ref="B2:G61" xr:uid="{00000000-0009-0000-0100-000001000000}"/>
  <tableColumns count="6">
    <tableColumn id="2" xr3:uid="{00000000-0010-0000-0000-000002000000}" name="Opis" totalsRowLabel="Vsota" totalsRowDxfId="53"/>
    <tableColumn id="1" xr3:uid="{00000000-0010-0000-0000-000001000000}" name="Kategorija" totalsRowDxfId="52"/>
    <tableColumn id="3" xr3:uid="{00000000-0010-0000-0000-000003000000}" name="Predvideni stroški" totalsRowFunction="sum" dataDxfId="51" totalsRowDxfId="50"/>
    <tableColumn id="4" xr3:uid="{00000000-0010-0000-0000-000004000000}" name="Dejanski stroški" totalsRowFunction="sum" dataDxfId="49" totalsRowDxfId="48"/>
    <tableColumn id="5" xr3:uid="{00000000-0010-0000-0000-000005000000}" name="Razlika" totalsRowFunction="sum" dataDxfId="47" totalsRowDxfId="46">
      <calculatedColumnFormula>Podatki_o_proračunu[[#This Row],[Predvideni stroški]]-Podatki_o_proračunu[[#This Row],[Dejanski stroški]]</calculatedColumnFormula>
    </tableColumn>
    <tableColumn id="6" xr3:uid="{00000000-0010-0000-0000-000006000000}" name="Pregled dejanskih stroškov" dataDxfId="45" totalsRowDxfId="44">
      <calculatedColumnFormula>Podatki_o_proračunu[[#This Row],[Dejanski stroški]]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Izberite kategorijo mesečnih stroškov in vnesite opis, predvidene in dejanske stroške v to tabelo. Vrednosti razlike in skupni zneski so samodejno izračunani, vrstica s pregledom dejanskih stroškov pa je samodejno posodobljen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skanje_kategorije_proračuna" displayName="Iskanje_kategorije_proračuna" ref="E2:E14" totalsRowShown="0" headerRowDxfId="25">
  <autoFilter ref="E2:E14" xr:uid="{00000000-0009-0000-0100-000002000000}"/>
  <tableColumns count="1">
    <tableColumn id="1" xr3:uid="{00000000-0010-0000-0100-000001000000}" name="Iskanje kategorije proračuna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Seznam kategorij je na voljo v stolpcu »Kategorija« v tabeli »Podrobnosti proračuna« na delovnem listu »Mesečni stroški«.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94B9-9EDA-4BB6-A406-45B260E18D2D}">
  <sheetPr>
    <tabColor theme="1" tint="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0.625" customWidth="1"/>
    <col min="3" max="3" width="2.625" customWidth="1"/>
  </cols>
  <sheetData>
    <row r="1" spans="2:2" ht="30" customHeight="1" thickBot="1" x14ac:dyDescent="0.3">
      <c r="B1" s="23" t="s">
        <v>0</v>
      </c>
    </row>
    <row r="2" spans="2:2" ht="30" customHeight="1" thickTop="1" x14ac:dyDescent="0.25">
      <c r="B2" s="44" t="s">
        <v>1</v>
      </c>
    </row>
    <row r="3" spans="2:2" ht="46.5" customHeight="1" x14ac:dyDescent="0.25">
      <c r="B3" s="33" t="s">
        <v>2</v>
      </c>
    </row>
    <row r="4" spans="2:2" ht="48.75" customHeight="1" x14ac:dyDescent="0.25">
      <c r="B4" s="24" t="s">
        <v>3</v>
      </c>
    </row>
    <row r="5" spans="2:2" ht="31.5" customHeight="1" x14ac:dyDescent="0.25">
      <c r="B5" s="24" t="s">
        <v>4</v>
      </c>
    </row>
    <row r="6" spans="2:2" ht="30" customHeight="1" x14ac:dyDescent="0.25">
      <c r="B6" s="25" t="s">
        <v>5</v>
      </c>
    </row>
    <row r="7" spans="2:2" ht="81" customHeight="1" x14ac:dyDescent="0.25">
      <c r="B7" s="24" t="s">
        <v>6</v>
      </c>
    </row>
    <row r="8" spans="2:2" ht="51" customHeight="1" x14ac:dyDescent="0.25">
      <c r="B8" s="24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81"/>
  <sheetViews>
    <sheetView showGridLines="0" zoomScaleNormal="100" workbookViewId="0"/>
  </sheetViews>
  <sheetFormatPr defaultRowHeight="13.5" x14ac:dyDescent="0.25"/>
  <cols>
    <col min="1" max="1" width="2.625" style="32" customWidth="1"/>
    <col min="2" max="2" width="19.5" style="3" customWidth="1"/>
    <col min="3" max="3" width="14.25" style="3" customWidth="1"/>
    <col min="4" max="4" width="11.5" style="3" customWidth="1"/>
    <col min="5" max="5" width="2" style="3" customWidth="1"/>
    <col min="6" max="6" width="15.5" style="3" customWidth="1"/>
    <col min="7" max="7" width="11.75" style="3" customWidth="1"/>
    <col min="8" max="8" width="4" style="3" customWidth="1"/>
    <col min="9" max="9" width="2.5" style="3" customWidth="1"/>
    <col min="10" max="10" width="11.75" style="3" customWidth="1"/>
    <col min="11" max="11" width="32.875" style="3" customWidth="1"/>
    <col min="12" max="12" width="16.625" style="3" customWidth="1"/>
    <col min="13" max="13" width="16.5" style="3" customWidth="1"/>
    <col min="14" max="14" width="13.25" style="3" customWidth="1"/>
    <col min="15" max="15" width="0.875" style="3" customWidth="1"/>
    <col min="16" max="16" width="2.625" customWidth="1"/>
    <col min="17" max="16384" width="9" style="3"/>
  </cols>
  <sheetData>
    <row r="1" spans="1:15" ht="60.75" customHeight="1" x14ac:dyDescent="0.25">
      <c r="A1" s="32" t="s">
        <v>8</v>
      </c>
      <c r="B1" s="67" t="s">
        <v>16</v>
      </c>
      <c r="C1" s="67"/>
      <c r="D1" s="67"/>
      <c r="E1" s="67"/>
      <c r="F1" s="66" t="s">
        <v>32</v>
      </c>
      <c r="G1" s="66"/>
      <c r="H1" s="66"/>
      <c r="I1" s="7"/>
      <c r="J1" s="4" t="s">
        <v>34</v>
      </c>
      <c r="K1" s="4"/>
      <c r="L1" s="4"/>
      <c r="M1" s="56" t="s">
        <v>52</v>
      </c>
      <c r="N1" s="56"/>
    </row>
    <row r="2" spans="1:15" ht="30.75" customHeight="1" x14ac:dyDescent="0.25">
      <c r="A2" s="34" t="s">
        <v>119</v>
      </c>
      <c r="B2" s="26" t="s">
        <v>17</v>
      </c>
      <c r="E2" s="8"/>
      <c r="J2" s="57" t="s">
        <v>127</v>
      </c>
      <c r="K2" s="57"/>
      <c r="L2" s="57"/>
      <c r="M2" s="57"/>
      <c r="N2" s="57"/>
    </row>
    <row r="3" spans="1:15" ht="15" customHeight="1" x14ac:dyDescent="0.25">
      <c r="A3" s="31" t="s">
        <v>120</v>
      </c>
      <c r="B3" s="9" t="s">
        <v>18</v>
      </c>
      <c r="C3" s="65" t="s">
        <v>25</v>
      </c>
      <c r="D3" s="65"/>
      <c r="E3" s="65"/>
      <c r="F3" s="65"/>
      <c r="G3" s="45">
        <f>D17-SUM(Podatki_o_proračunu[Predvideni stroški])</f>
        <v>1585</v>
      </c>
      <c r="J3" s="55"/>
      <c r="K3" s="55"/>
      <c r="L3" s="55"/>
      <c r="M3" s="55"/>
      <c r="N3" s="55"/>
    </row>
    <row r="4" spans="1:15" ht="15" customHeight="1" x14ac:dyDescent="0.25">
      <c r="A4" s="31" t="s">
        <v>121</v>
      </c>
      <c r="B4" s="9" t="s">
        <v>19</v>
      </c>
      <c r="C4" s="65" t="s">
        <v>26</v>
      </c>
      <c r="D4" s="65"/>
      <c r="E4" s="65"/>
      <c r="F4" s="65"/>
      <c r="G4" s="45">
        <f>D11-SUM(Podatki_o_proračunu[Dejanski stroški])</f>
        <v>1740</v>
      </c>
      <c r="J4" s="55"/>
      <c r="K4" s="55"/>
      <c r="L4" s="55"/>
      <c r="M4" s="55"/>
      <c r="N4" s="55"/>
    </row>
    <row r="5" spans="1:15" ht="15" customHeight="1" x14ac:dyDescent="0.25">
      <c r="A5" s="32" t="s">
        <v>122</v>
      </c>
      <c r="B5" s="9" t="s">
        <v>20</v>
      </c>
      <c r="C5" s="65" t="s">
        <v>27</v>
      </c>
      <c r="D5" s="65"/>
      <c r="E5" s="65"/>
      <c r="F5" s="65"/>
      <c r="G5" s="45">
        <f>G4-G3</f>
        <v>155</v>
      </c>
      <c r="J5" s="55"/>
      <c r="K5" s="55"/>
      <c r="L5" s="55"/>
      <c r="M5" s="55"/>
      <c r="N5" s="55"/>
    </row>
    <row r="6" spans="1:15" ht="15" customHeight="1" x14ac:dyDescent="0.25">
      <c r="B6" s="10"/>
      <c r="C6" s="5"/>
      <c r="D6" s="5"/>
      <c r="E6" s="5"/>
      <c r="F6" s="5"/>
      <c r="G6" s="5"/>
      <c r="H6" s="5"/>
      <c r="J6" s="55"/>
      <c r="K6" s="55"/>
      <c r="L6" s="55"/>
      <c r="M6" s="55"/>
      <c r="N6" s="55"/>
    </row>
    <row r="7" spans="1:15" ht="30" customHeight="1" x14ac:dyDescent="0.25">
      <c r="A7" s="31" t="s">
        <v>9</v>
      </c>
      <c r="B7" s="27" t="s">
        <v>21</v>
      </c>
      <c r="C7" s="8"/>
      <c r="D7" s="8"/>
      <c r="E7" s="35"/>
      <c r="F7" s="27" t="s">
        <v>33</v>
      </c>
      <c r="G7" s="11"/>
      <c r="H7" s="8"/>
      <c r="J7" s="22" t="s">
        <v>35</v>
      </c>
      <c r="K7" s="21"/>
      <c r="L7" s="21"/>
      <c r="M7" s="21"/>
      <c r="N7" s="21"/>
    </row>
    <row r="8" spans="1:15" ht="15" customHeight="1" x14ac:dyDescent="0.25">
      <c r="A8" s="31" t="s">
        <v>10</v>
      </c>
      <c r="B8" s="58" t="s">
        <v>22</v>
      </c>
      <c r="C8" s="3" t="s">
        <v>28</v>
      </c>
      <c r="D8" s="45">
        <v>5800</v>
      </c>
      <c r="E8" s="36"/>
      <c r="F8" s="59" t="s">
        <v>22</v>
      </c>
      <c r="G8" s="60">
        <f>SUM(Podatki_o_proračunu[Dejanski stroški])</f>
        <v>7860</v>
      </c>
      <c r="K8" s="20"/>
      <c r="L8" s="20"/>
      <c r="M8" s="20"/>
    </row>
    <row r="9" spans="1:15" ht="15" customHeight="1" x14ac:dyDescent="0.25">
      <c r="A9" s="31" t="s">
        <v>11</v>
      </c>
      <c r="B9" s="58"/>
      <c r="C9" s="3" t="s">
        <v>29</v>
      </c>
      <c r="D9" s="45">
        <v>2300</v>
      </c>
      <c r="E9" s="36"/>
      <c r="F9" s="59"/>
      <c r="G9" s="60"/>
      <c r="J9" s="55" t="s">
        <v>36</v>
      </c>
      <c r="K9" s="19" t="s">
        <v>37</v>
      </c>
      <c r="L9" s="18" t="s">
        <v>51</v>
      </c>
      <c r="M9" s="18" t="s">
        <v>53</v>
      </c>
      <c r="N9" s="18" t="s">
        <v>54</v>
      </c>
      <c r="O9" s="12"/>
    </row>
    <row r="10" spans="1:15" x14ac:dyDescent="0.25">
      <c r="A10" s="30" t="s">
        <v>123</v>
      </c>
      <c r="B10" s="58"/>
      <c r="C10" s="3" t="s">
        <v>30</v>
      </c>
      <c r="D10" s="45">
        <v>1500</v>
      </c>
      <c r="E10" s="36"/>
      <c r="F10" s="59"/>
      <c r="G10" s="60"/>
      <c r="H10" s="40"/>
      <c r="J10" s="55"/>
      <c r="K10" s="1" t="s">
        <v>41</v>
      </c>
      <c r="L10" s="47">
        <v>100</v>
      </c>
      <c r="M10" s="47">
        <v>125</v>
      </c>
      <c r="N10" s="47">
        <v>-25</v>
      </c>
    </row>
    <row r="11" spans="1:15" ht="15" customHeight="1" x14ac:dyDescent="0.25">
      <c r="A11" s="31" t="s">
        <v>126</v>
      </c>
      <c r="B11" s="58"/>
      <c r="C11" s="28" t="s">
        <v>31</v>
      </c>
      <c r="D11" s="46">
        <f>SUM(D8:D10)</f>
        <v>9600</v>
      </c>
      <c r="E11" s="36"/>
      <c r="F11" s="59"/>
      <c r="G11" s="60"/>
      <c r="H11" s="40"/>
      <c r="J11" s="55"/>
      <c r="K11" s="1"/>
      <c r="L11" s="47"/>
      <c r="M11" s="47"/>
      <c r="N11" s="47"/>
    </row>
    <row r="12" spans="1:15" ht="15" customHeight="1" x14ac:dyDescent="0.25">
      <c r="B12" s="13"/>
      <c r="C12" s="5"/>
      <c r="D12" s="5"/>
      <c r="E12" s="37"/>
      <c r="F12" s="14"/>
      <c r="G12" s="42"/>
      <c r="H12" s="5"/>
      <c r="J12" s="55"/>
      <c r="K12" s="1" t="s">
        <v>48</v>
      </c>
      <c r="L12" s="47">
        <v>300</v>
      </c>
      <c r="M12" s="47">
        <v>300</v>
      </c>
      <c r="N12" s="47">
        <v>0</v>
      </c>
    </row>
    <row r="13" spans="1:15" ht="15" customHeight="1" x14ac:dyDescent="0.25">
      <c r="A13" s="31" t="s">
        <v>12</v>
      </c>
      <c r="B13" s="63" t="s">
        <v>23</v>
      </c>
      <c r="E13" s="36"/>
      <c r="F13" s="61" t="s">
        <v>23</v>
      </c>
      <c r="G13" s="62">
        <f>SUM(Podatki_o_proračunu[Predvideni stroški])</f>
        <v>7915</v>
      </c>
      <c r="J13" s="55"/>
      <c r="K13" s="1"/>
      <c r="L13" s="47"/>
      <c r="M13" s="47"/>
      <c r="N13" s="47"/>
    </row>
    <row r="14" spans="1:15" ht="15" customHeight="1" x14ac:dyDescent="0.25">
      <c r="A14" s="31" t="s">
        <v>13</v>
      </c>
      <c r="B14" s="64"/>
      <c r="C14" s="3" t="s">
        <v>28</v>
      </c>
      <c r="D14" s="45">
        <v>6000</v>
      </c>
      <c r="E14" s="36"/>
      <c r="F14" s="59"/>
      <c r="G14" s="60"/>
      <c r="J14" s="55"/>
      <c r="K14" s="1" t="s">
        <v>46</v>
      </c>
      <c r="L14" s="47">
        <v>170</v>
      </c>
      <c r="M14" s="47">
        <v>100</v>
      </c>
      <c r="N14" s="47">
        <v>70</v>
      </c>
    </row>
    <row r="15" spans="1:15" ht="15" customHeight="1" x14ac:dyDescent="0.25">
      <c r="A15" s="31" t="s">
        <v>14</v>
      </c>
      <c r="B15" s="64"/>
      <c r="C15" s="3" t="s">
        <v>29</v>
      </c>
      <c r="D15" s="45">
        <v>1000</v>
      </c>
      <c r="E15" s="36"/>
      <c r="F15" s="59"/>
      <c r="G15" s="60"/>
      <c r="H15" s="40"/>
      <c r="J15" s="55"/>
      <c r="K15" s="1"/>
      <c r="L15" s="47"/>
      <c r="M15" s="47"/>
      <c r="N15" s="47"/>
    </row>
    <row r="16" spans="1:15" ht="15" customHeight="1" x14ac:dyDescent="0.25">
      <c r="A16" s="31" t="s">
        <v>124</v>
      </c>
      <c r="B16" s="64"/>
      <c r="C16" s="3" t="s">
        <v>30</v>
      </c>
      <c r="D16" s="45">
        <v>2500</v>
      </c>
      <c r="E16" s="36"/>
      <c r="F16" s="59"/>
      <c r="G16" s="60"/>
      <c r="H16" s="40"/>
      <c r="J16" s="55"/>
      <c r="K16" s="1" t="s">
        <v>40</v>
      </c>
      <c r="L16" s="47">
        <v>1100</v>
      </c>
      <c r="M16" s="47">
        <v>1320</v>
      </c>
      <c r="N16" s="47">
        <v>-220</v>
      </c>
    </row>
    <row r="17" spans="1:14" ht="15" customHeight="1" x14ac:dyDescent="0.25">
      <c r="A17" s="31" t="s">
        <v>125</v>
      </c>
      <c r="B17" s="64"/>
      <c r="C17" s="28" t="s">
        <v>31</v>
      </c>
      <c r="D17" s="46">
        <f>SUM(D14:D16)</f>
        <v>9500</v>
      </c>
      <c r="E17" s="38"/>
      <c r="F17" s="59"/>
      <c r="G17" s="60"/>
      <c r="H17" s="41"/>
      <c r="J17" s="55"/>
      <c r="K17" s="1"/>
      <c r="L17" s="47"/>
      <c r="M17" s="47"/>
      <c r="N17" s="47"/>
    </row>
    <row r="18" spans="1:14" ht="15" customHeight="1" x14ac:dyDescent="0.25">
      <c r="B18" s="15"/>
      <c r="C18" s="6"/>
      <c r="D18" s="6"/>
      <c r="E18" s="39"/>
      <c r="F18" s="14"/>
      <c r="G18" s="42"/>
      <c r="H18" s="6"/>
      <c r="J18" s="55"/>
      <c r="K18" s="1" t="s">
        <v>42</v>
      </c>
      <c r="L18" s="47">
        <v>2830</v>
      </c>
      <c r="M18" s="47">
        <v>2702</v>
      </c>
      <c r="N18" s="47">
        <v>128</v>
      </c>
    </row>
    <row r="19" spans="1:14" ht="15" customHeight="1" x14ac:dyDescent="0.25">
      <c r="J19" s="55"/>
      <c r="K19" s="1"/>
      <c r="L19" s="47"/>
      <c r="M19" s="47"/>
      <c r="N19" s="47"/>
    </row>
    <row r="20" spans="1:14" ht="15" customHeight="1" x14ac:dyDescent="0.25">
      <c r="A20" s="32" t="s">
        <v>15</v>
      </c>
      <c r="B20" s="55" t="s">
        <v>24</v>
      </c>
      <c r="C20" s="55"/>
      <c r="D20" s="55"/>
      <c r="E20" s="55"/>
      <c r="F20" s="55"/>
      <c r="G20" s="55"/>
      <c r="J20" s="55"/>
      <c r="K20" s="1" t="s">
        <v>45</v>
      </c>
      <c r="L20" s="47">
        <v>150</v>
      </c>
      <c r="M20" s="47">
        <v>140</v>
      </c>
      <c r="N20" s="47">
        <v>10</v>
      </c>
    </row>
    <row r="21" spans="1:14" ht="15" customHeight="1" x14ac:dyDescent="0.25">
      <c r="B21" s="55"/>
      <c r="C21" s="55"/>
      <c r="D21" s="55"/>
      <c r="E21" s="55"/>
      <c r="F21" s="55"/>
      <c r="G21" s="55"/>
      <c r="J21" s="55"/>
      <c r="K21" s="1"/>
      <c r="L21" s="47"/>
      <c r="M21" s="47"/>
      <c r="N21" s="47"/>
    </row>
    <row r="22" spans="1:14" ht="15" customHeight="1" x14ac:dyDescent="0.25">
      <c r="B22" s="55"/>
      <c r="C22" s="55"/>
      <c r="D22" s="55"/>
      <c r="E22" s="55"/>
      <c r="F22" s="55"/>
      <c r="G22" s="55"/>
      <c r="J22" s="55"/>
      <c r="K22" s="1" t="s">
        <v>38</v>
      </c>
      <c r="L22" s="47">
        <v>140</v>
      </c>
      <c r="M22" s="47">
        <v>140</v>
      </c>
      <c r="N22" s="47">
        <v>0</v>
      </c>
    </row>
    <row r="23" spans="1:14" ht="15" customHeight="1" x14ac:dyDescent="0.25">
      <c r="B23" s="55"/>
      <c r="C23" s="55"/>
      <c r="D23" s="55"/>
      <c r="E23" s="55"/>
      <c r="F23" s="55"/>
      <c r="G23" s="55"/>
      <c r="J23" s="55"/>
      <c r="K23" s="1"/>
      <c r="L23" s="47"/>
      <c r="M23" s="47"/>
      <c r="N23" s="47"/>
    </row>
    <row r="24" spans="1:14" ht="15" customHeight="1" x14ac:dyDescent="0.25">
      <c r="B24" s="55"/>
      <c r="C24" s="55"/>
      <c r="D24" s="55"/>
      <c r="E24" s="55"/>
      <c r="F24" s="55"/>
      <c r="G24" s="55"/>
      <c r="J24" s="55"/>
      <c r="K24" s="1" t="s">
        <v>44</v>
      </c>
      <c r="L24" s="47">
        <v>200</v>
      </c>
      <c r="M24" s="47">
        <v>200</v>
      </c>
      <c r="N24" s="47">
        <v>0</v>
      </c>
    </row>
    <row r="25" spans="1:14" ht="15" customHeight="1" x14ac:dyDescent="0.25">
      <c r="B25" s="55"/>
      <c r="C25" s="55"/>
      <c r="D25" s="55"/>
      <c r="E25" s="55"/>
      <c r="F25" s="55"/>
      <c r="G25" s="55"/>
      <c r="J25" s="55"/>
      <c r="K25" s="1"/>
      <c r="L25" s="47"/>
      <c r="M25" s="47"/>
      <c r="N25" s="47"/>
    </row>
    <row r="26" spans="1:14" ht="15" customHeight="1" x14ac:dyDescent="0.25">
      <c r="B26" s="55"/>
      <c r="C26" s="55"/>
      <c r="D26" s="55"/>
      <c r="E26" s="55"/>
      <c r="F26" s="55"/>
      <c r="G26" s="55"/>
      <c r="J26" s="55"/>
      <c r="K26" s="1" t="s">
        <v>49</v>
      </c>
      <c r="L26" s="47">
        <v>1425</v>
      </c>
      <c r="M26" s="47">
        <v>1375</v>
      </c>
      <c r="N26" s="47">
        <v>50</v>
      </c>
    </row>
    <row r="27" spans="1:14" ht="15" customHeight="1" x14ac:dyDescent="0.25">
      <c r="B27" s="55"/>
      <c r="C27" s="55"/>
      <c r="D27" s="55"/>
      <c r="E27" s="55"/>
      <c r="F27" s="55"/>
      <c r="G27" s="55"/>
      <c r="J27" s="55"/>
      <c r="K27" s="1"/>
      <c r="L27" s="47"/>
      <c r="M27" s="47"/>
      <c r="N27" s="47"/>
    </row>
    <row r="28" spans="1:14" ht="15" customHeight="1" x14ac:dyDescent="0.25">
      <c r="B28" s="55"/>
      <c r="C28" s="55"/>
      <c r="D28" s="55"/>
      <c r="E28" s="55"/>
      <c r="F28" s="55"/>
      <c r="G28" s="55"/>
      <c r="J28" s="55"/>
      <c r="K28" s="1" t="s">
        <v>47</v>
      </c>
      <c r="L28" s="47">
        <v>200</v>
      </c>
      <c r="M28" s="47">
        <v>200</v>
      </c>
      <c r="N28" s="47">
        <v>0</v>
      </c>
    </row>
    <row r="29" spans="1:14" ht="15" customHeight="1" x14ac:dyDescent="0.25">
      <c r="B29" s="55"/>
      <c r="C29" s="55"/>
      <c r="D29" s="55"/>
      <c r="E29" s="55"/>
      <c r="F29" s="55"/>
      <c r="G29" s="55"/>
      <c r="J29" s="55"/>
      <c r="K29" s="1"/>
      <c r="L29" s="47"/>
      <c r="M29" s="47"/>
      <c r="N29" s="47"/>
    </row>
    <row r="30" spans="1:14" ht="15" customHeight="1" x14ac:dyDescent="0.25">
      <c r="B30" s="55"/>
      <c r="C30" s="55"/>
      <c r="D30" s="55"/>
      <c r="E30" s="55"/>
      <c r="F30" s="55"/>
      <c r="G30" s="55"/>
      <c r="J30" s="55"/>
      <c r="K30" s="1" t="s">
        <v>39</v>
      </c>
      <c r="L30" s="47">
        <v>400</v>
      </c>
      <c r="M30" s="47">
        <v>358</v>
      </c>
      <c r="N30" s="47">
        <v>42</v>
      </c>
    </row>
    <row r="31" spans="1:14" ht="15" customHeight="1" x14ac:dyDescent="0.25">
      <c r="B31" s="55"/>
      <c r="C31" s="55"/>
      <c r="D31" s="55"/>
      <c r="E31" s="55"/>
      <c r="F31" s="55"/>
      <c r="G31" s="55"/>
      <c r="J31" s="55"/>
      <c r="K31" s="1"/>
      <c r="L31" s="47"/>
      <c r="M31" s="47"/>
      <c r="N31" s="47"/>
    </row>
    <row r="32" spans="1:14" ht="15" customHeight="1" x14ac:dyDescent="0.25">
      <c r="B32" s="55"/>
      <c r="C32" s="55"/>
      <c r="D32" s="55"/>
      <c r="E32" s="55"/>
      <c r="F32" s="55"/>
      <c r="G32" s="55"/>
      <c r="J32" s="55"/>
      <c r="K32" s="1" t="s">
        <v>43</v>
      </c>
      <c r="L32" s="47">
        <v>900</v>
      </c>
      <c r="M32" s="47">
        <v>900</v>
      </c>
      <c r="N32" s="47">
        <v>0</v>
      </c>
    </row>
    <row r="33" spans="1:15" ht="15" customHeight="1" x14ac:dyDescent="0.25">
      <c r="B33" s="55"/>
      <c r="C33" s="55"/>
      <c r="D33" s="55"/>
      <c r="E33" s="55"/>
      <c r="F33" s="55"/>
      <c r="G33" s="55"/>
      <c r="K33" s="1"/>
      <c r="L33" s="47"/>
      <c r="M33" s="47"/>
      <c r="N33" s="47"/>
    </row>
    <row r="34" spans="1:15" x14ac:dyDescent="0.25">
      <c r="B34" s="55"/>
      <c r="C34" s="55"/>
      <c r="D34" s="55"/>
      <c r="E34" s="55"/>
      <c r="F34" s="55"/>
      <c r="G34" s="55"/>
      <c r="K34" s="29" t="s">
        <v>50</v>
      </c>
      <c r="L34" s="50">
        <v>7915</v>
      </c>
      <c r="M34" s="51">
        <v>7860</v>
      </c>
      <c r="N34" s="52">
        <v>55</v>
      </c>
    </row>
    <row r="35" spans="1:15" ht="15" customHeight="1" x14ac:dyDescent="0.25">
      <c r="B35" s="55"/>
      <c r="C35" s="55"/>
      <c r="D35" s="55"/>
      <c r="E35" s="55"/>
      <c r="F35" s="55"/>
      <c r="G35" s="55"/>
      <c r="K35"/>
      <c r="L35"/>
      <c r="M35"/>
      <c r="N35"/>
    </row>
    <row r="36" spans="1:15" ht="15" customHeight="1" x14ac:dyDescent="0.25">
      <c r="E36" s="16"/>
      <c r="K36"/>
      <c r="L36"/>
      <c r="M36"/>
      <c r="N36"/>
    </row>
    <row r="37" spans="1:15" ht="15" customHeight="1" x14ac:dyDescent="0.25">
      <c r="K37"/>
      <c r="L37"/>
      <c r="M37"/>
      <c r="N37"/>
    </row>
    <row r="38" spans="1:15" ht="15" customHeight="1" x14ac:dyDescent="0.25">
      <c r="K38"/>
      <c r="L38"/>
      <c r="M38"/>
      <c r="N38"/>
    </row>
    <row r="39" spans="1:15" ht="15" customHeight="1" x14ac:dyDescent="0.25">
      <c r="K39"/>
      <c r="L39"/>
      <c r="M39"/>
      <c r="N39"/>
    </row>
    <row r="40" spans="1:15" ht="15" customHeight="1" x14ac:dyDescent="0.25">
      <c r="K40"/>
      <c r="L40"/>
      <c r="M40"/>
      <c r="N40"/>
    </row>
    <row r="41" spans="1:15" ht="15" customHeight="1" x14ac:dyDescent="0.25">
      <c r="K41"/>
      <c r="L41"/>
      <c r="M41"/>
      <c r="N41"/>
    </row>
    <row r="42" spans="1:15" ht="15" customHeight="1" x14ac:dyDescent="0.25">
      <c r="K42"/>
      <c r="L42"/>
      <c r="M42"/>
      <c r="N42"/>
    </row>
    <row r="43" spans="1:15" ht="15" customHeight="1" x14ac:dyDescent="0.25">
      <c r="K43"/>
      <c r="L43"/>
      <c r="M43"/>
      <c r="N43"/>
    </row>
    <row r="44" spans="1:15" ht="15" customHeight="1" x14ac:dyDescent="0.25">
      <c r="K44"/>
      <c r="L44"/>
      <c r="M44"/>
      <c r="N44"/>
    </row>
    <row r="45" spans="1:15" ht="15" customHeight="1" x14ac:dyDescent="0.25">
      <c r="K45"/>
      <c r="L45"/>
      <c r="M45"/>
      <c r="N45"/>
    </row>
    <row r="46" spans="1:15" ht="15" customHeight="1" x14ac:dyDescent="0.25">
      <c r="J46"/>
      <c r="K46"/>
      <c r="L46"/>
      <c r="M46"/>
      <c r="N46"/>
    </row>
    <row r="47" spans="1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customFormat="1" x14ac:dyDescent="0.25">
      <c r="A48" s="31"/>
    </row>
    <row r="49" spans="1:1" customFormat="1" x14ac:dyDescent="0.25">
      <c r="A49" s="31"/>
    </row>
    <row r="50" spans="1:1" customFormat="1" x14ac:dyDescent="0.25">
      <c r="A50" s="31"/>
    </row>
    <row r="51" spans="1:1" customFormat="1" x14ac:dyDescent="0.25">
      <c r="A51" s="31"/>
    </row>
    <row r="52" spans="1:1" customFormat="1" x14ac:dyDescent="0.25">
      <c r="A52" s="31"/>
    </row>
    <row r="53" spans="1:1" customFormat="1" x14ac:dyDescent="0.25">
      <c r="A53" s="31"/>
    </row>
    <row r="54" spans="1:1" customFormat="1" x14ac:dyDescent="0.25">
      <c r="A54" s="31"/>
    </row>
    <row r="55" spans="1:1" customFormat="1" x14ac:dyDescent="0.25">
      <c r="A55" s="31"/>
    </row>
    <row r="56" spans="1:1" customFormat="1" x14ac:dyDescent="0.25">
      <c r="A56" s="31"/>
    </row>
    <row r="57" spans="1:1" customFormat="1" x14ac:dyDescent="0.25">
      <c r="A57" s="31"/>
    </row>
    <row r="58" spans="1:1" customFormat="1" x14ac:dyDescent="0.25">
      <c r="A58" s="31"/>
    </row>
    <row r="59" spans="1:1" customFormat="1" x14ac:dyDescent="0.25">
      <c r="A59" s="31"/>
    </row>
    <row r="60" spans="1:1" customFormat="1" x14ac:dyDescent="0.25">
      <c r="A60" s="31"/>
    </row>
    <row r="61" spans="1:1" customFormat="1" x14ac:dyDescent="0.25">
      <c r="A61" s="31"/>
    </row>
    <row r="62" spans="1:1" customFormat="1" x14ac:dyDescent="0.25">
      <c r="A62" s="31"/>
    </row>
    <row r="63" spans="1:1" customFormat="1" x14ac:dyDescent="0.25">
      <c r="A63" s="31"/>
    </row>
    <row r="64" spans="1:1" customFormat="1" x14ac:dyDescent="0.25">
      <c r="A64" s="31"/>
    </row>
    <row r="65" spans="1:1" customFormat="1" x14ac:dyDescent="0.25">
      <c r="A65" s="31"/>
    </row>
    <row r="66" spans="1:1" customFormat="1" x14ac:dyDescent="0.25">
      <c r="A66" s="31"/>
    </row>
    <row r="67" spans="1:1" customFormat="1" x14ac:dyDescent="0.25">
      <c r="A67" s="31"/>
    </row>
    <row r="68" spans="1:1" customFormat="1" x14ac:dyDescent="0.25">
      <c r="A68" s="31"/>
    </row>
    <row r="69" spans="1:1" customFormat="1" x14ac:dyDescent="0.25">
      <c r="A69" s="31"/>
    </row>
    <row r="70" spans="1:1" customFormat="1" x14ac:dyDescent="0.25">
      <c r="A70" s="31"/>
    </row>
    <row r="71" spans="1:1" customFormat="1" x14ac:dyDescent="0.25">
      <c r="A71" s="31"/>
    </row>
    <row r="72" spans="1:1" customFormat="1" x14ac:dyDescent="0.25">
      <c r="A72" s="31"/>
    </row>
    <row r="73" spans="1:1" customFormat="1" x14ac:dyDescent="0.25">
      <c r="A73" s="31"/>
    </row>
    <row r="74" spans="1:1" customFormat="1" x14ac:dyDescent="0.25">
      <c r="A74" s="31"/>
    </row>
    <row r="75" spans="1:1" customFormat="1" x14ac:dyDescent="0.25">
      <c r="A75" s="31"/>
    </row>
    <row r="76" spans="1:1" customFormat="1" x14ac:dyDescent="0.25">
      <c r="A76" s="31"/>
    </row>
    <row r="77" spans="1:1" customFormat="1" x14ac:dyDescent="0.25">
      <c r="A77" s="31"/>
    </row>
    <row r="78" spans="1:1" customFormat="1" x14ac:dyDescent="0.25">
      <c r="A78" s="31"/>
    </row>
    <row r="79" spans="1:1" customFormat="1" x14ac:dyDescent="0.25">
      <c r="A79" s="31"/>
    </row>
    <row r="80" spans="1:1" customFormat="1" x14ac:dyDescent="0.25">
      <c r="A80" s="31"/>
    </row>
    <row r="81" spans="1:1" customFormat="1" x14ac:dyDescent="0.25">
      <c r="A81" s="31"/>
    </row>
    <row r="82" spans="1:1" customFormat="1" x14ac:dyDescent="0.25">
      <c r="A82" s="31"/>
    </row>
    <row r="83" spans="1:1" customFormat="1" x14ac:dyDescent="0.25">
      <c r="A83" s="31"/>
    </row>
    <row r="84" spans="1:1" customFormat="1" x14ac:dyDescent="0.25">
      <c r="A84" s="31"/>
    </row>
    <row r="85" spans="1:1" customFormat="1" x14ac:dyDescent="0.25">
      <c r="A85" s="31"/>
    </row>
    <row r="86" spans="1:1" customFormat="1" x14ac:dyDescent="0.25">
      <c r="A86" s="31"/>
    </row>
    <row r="87" spans="1:1" customFormat="1" x14ac:dyDescent="0.25">
      <c r="A87" s="31"/>
    </row>
    <row r="88" spans="1:1" customFormat="1" x14ac:dyDescent="0.25">
      <c r="A88" s="31"/>
    </row>
    <row r="89" spans="1:1" customFormat="1" x14ac:dyDescent="0.25">
      <c r="A89" s="31"/>
    </row>
    <row r="90" spans="1:1" customFormat="1" x14ac:dyDescent="0.25">
      <c r="A90" s="31"/>
    </row>
    <row r="91" spans="1:1" customFormat="1" x14ac:dyDescent="0.25">
      <c r="A91" s="31"/>
    </row>
    <row r="92" spans="1:1" customFormat="1" x14ac:dyDescent="0.25">
      <c r="A92" s="31"/>
    </row>
    <row r="93" spans="1:1" customFormat="1" x14ac:dyDescent="0.25">
      <c r="A93" s="31"/>
    </row>
    <row r="94" spans="1:1" customFormat="1" x14ac:dyDescent="0.25">
      <c r="A94" s="31"/>
    </row>
    <row r="95" spans="1:1" customFormat="1" x14ac:dyDescent="0.25">
      <c r="A95" s="31"/>
    </row>
    <row r="96" spans="1:1" customFormat="1" x14ac:dyDescent="0.25">
      <c r="A96" s="31"/>
    </row>
    <row r="97" spans="1:1" customFormat="1" x14ac:dyDescent="0.25">
      <c r="A97" s="31"/>
    </row>
    <row r="98" spans="1:1" customFormat="1" x14ac:dyDescent="0.25">
      <c r="A98" s="31"/>
    </row>
    <row r="99" spans="1:1" customFormat="1" x14ac:dyDescent="0.25">
      <c r="A99" s="31"/>
    </row>
    <row r="100" spans="1:1" customFormat="1" x14ac:dyDescent="0.25">
      <c r="A100" s="31"/>
    </row>
    <row r="101" spans="1:1" customFormat="1" x14ac:dyDescent="0.25">
      <c r="A101" s="31"/>
    </row>
    <row r="102" spans="1:1" customFormat="1" x14ac:dyDescent="0.25">
      <c r="A102" s="31"/>
    </row>
    <row r="103" spans="1:1" customFormat="1" x14ac:dyDescent="0.25">
      <c r="A103" s="31"/>
    </row>
    <row r="104" spans="1:1" customFormat="1" x14ac:dyDescent="0.25">
      <c r="A104" s="31"/>
    </row>
    <row r="105" spans="1:1" customFormat="1" x14ac:dyDescent="0.25">
      <c r="A105" s="31"/>
    </row>
    <row r="106" spans="1:1" customFormat="1" x14ac:dyDescent="0.25">
      <c r="A106" s="31"/>
    </row>
    <row r="107" spans="1:1" customFormat="1" x14ac:dyDescent="0.25">
      <c r="A107" s="31"/>
    </row>
    <row r="108" spans="1:1" customFormat="1" x14ac:dyDescent="0.25">
      <c r="A108" s="31"/>
    </row>
    <row r="109" spans="1:1" customFormat="1" x14ac:dyDescent="0.25">
      <c r="A109" s="31"/>
    </row>
    <row r="110" spans="1:1" customFormat="1" x14ac:dyDescent="0.25">
      <c r="A110" s="31"/>
    </row>
    <row r="111" spans="1:1" customFormat="1" x14ac:dyDescent="0.25">
      <c r="A111" s="31"/>
    </row>
    <row r="112" spans="1:1" customFormat="1" x14ac:dyDescent="0.25">
      <c r="A112" s="31"/>
    </row>
    <row r="113" spans="1:1" customFormat="1" x14ac:dyDescent="0.25">
      <c r="A113" s="31"/>
    </row>
    <row r="114" spans="1:1" customFormat="1" x14ac:dyDescent="0.25">
      <c r="A114" s="31"/>
    </row>
    <row r="115" spans="1:1" customFormat="1" x14ac:dyDescent="0.25">
      <c r="A115" s="31"/>
    </row>
    <row r="116" spans="1:1" customFormat="1" x14ac:dyDescent="0.25">
      <c r="A116" s="31"/>
    </row>
    <row r="117" spans="1:1" customFormat="1" x14ac:dyDescent="0.25">
      <c r="A117" s="31"/>
    </row>
    <row r="118" spans="1:1" customFormat="1" x14ac:dyDescent="0.25">
      <c r="A118" s="31"/>
    </row>
    <row r="119" spans="1:1" customFormat="1" x14ac:dyDescent="0.25">
      <c r="A119" s="31"/>
    </row>
    <row r="120" spans="1:1" customFormat="1" x14ac:dyDescent="0.25">
      <c r="A120" s="31"/>
    </row>
    <row r="121" spans="1:1" customFormat="1" x14ac:dyDescent="0.25">
      <c r="A121" s="31"/>
    </row>
    <row r="122" spans="1:1" customFormat="1" x14ac:dyDescent="0.25">
      <c r="A122" s="31"/>
    </row>
    <row r="123" spans="1:1" customFormat="1" x14ac:dyDescent="0.25">
      <c r="A123" s="31"/>
    </row>
    <row r="124" spans="1:1" customFormat="1" x14ac:dyDescent="0.25">
      <c r="A124" s="31"/>
    </row>
    <row r="125" spans="1:1" customFormat="1" x14ac:dyDescent="0.25">
      <c r="A125" s="31"/>
    </row>
    <row r="126" spans="1:1" customFormat="1" x14ac:dyDescent="0.25">
      <c r="A126" s="31"/>
    </row>
    <row r="127" spans="1:1" customFormat="1" x14ac:dyDescent="0.25">
      <c r="A127" s="31"/>
    </row>
    <row r="128" spans="1:1" customFormat="1" x14ac:dyDescent="0.25">
      <c r="A128" s="31"/>
    </row>
    <row r="129" spans="1:1" customFormat="1" x14ac:dyDescent="0.25">
      <c r="A129" s="31"/>
    </row>
    <row r="130" spans="1:1" customFormat="1" x14ac:dyDescent="0.25">
      <c r="A130" s="31"/>
    </row>
    <row r="131" spans="1:1" customFormat="1" x14ac:dyDescent="0.25">
      <c r="A131" s="31"/>
    </row>
    <row r="132" spans="1:1" customFormat="1" x14ac:dyDescent="0.25">
      <c r="A132" s="31"/>
    </row>
    <row r="133" spans="1:1" customFormat="1" x14ac:dyDescent="0.25">
      <c r="A133" s="31"/>
    </row>
    <row r="134" spans="1:1" customFormat="1" x14ac:dyDescent="0.25">
      <c r="A134" s="31"/>
    </row>
    <row r="135" spans="1:1" customFormat="1" x14ac:dyDescent="0.25">
      <c r="A135" s="31"/>
    </row>
    <row r="136" spans="1:1" customFormat="1" x14ac:dyDescent="0.25">
      <c r="A136" s="31"/>
    </row>
    <row r="137" spans="1:1" customFormat="1" x14ac:dyDescent="0.25">
      <c r="A137" s="31"/>
    </row>
    <row r="138" spans="1:1" customFormat="1" x14ac:dyDescent="0.25">
      <c r="A138" s="31"/>
    </row>
    <row r="139" spans="1:1" customFormat="1" x14ac:dyDescent="0.25">
      <c r="A139" s="31"/>
    </row>
    <row r="140" spans="1:1" customFormat="1" x14ac:dyDescent="0.25">
      <c r="A140" s="31"/>
    </row>
    <row r="141" spans="1:1" customFormat="1" x14ac:dyDescent="0.25">
      <c r="A141" s="31"/>
    </row>
    <row r="142" spans="1:1" customFormat="1" x14ac:dyDescent="0.25">
      <c r="A142" s="31"/>
    </row>
    <row r="143" spans="1:1" customFormat="1" x14ac:dyDescent="0.25">
      <c r="A143" s="31"/>
    </row>
    <row r="144" spans="1:1" customFormat="1" x14ac:dyDescent="0.25">
      <c r="A144" s="31"/>
    </row>
    <row r="145" spans="1:1" customFormat="1" x14ac:dyDescent="0.25">
      <c r="A145" s="31"/>
    </row>
    <row r="146" spans="1:1" customFormat="1" x14ac:dyDescent="0.25">
      <c r="A146" s="31"/>
    </row>
    <row r="147" spans="1:1" customFormat="1" x14ac:dyDescent="0.25">
      <c r="A147" s="31"/>
    </row>
    <row r="148" spans="1:1" customFormat="1" x14ac:dyDescent="0.25">
      <c r="A148" s="31"/>
    </row>
    <row r="149" spans="1:1" customFormat="1" x14ac:dyDescent="0.25">
      <c r="A149" s="31"/>
    </row>
    <row r="150" spans="1:1" customFormat="1" x14ac:dyDescent="0.25">
      <c r="A150" s="31"/>
    </row>
    <row r="151" spans="1:1" customFormat="1" x14ac:dyDescent="0.25">
      <c r="A151" s="31"/>
    </row>
    <row r="152" spans="1:1" customFormat="1" x14ac:dyDescent="0.25">
      <c r="A152" s="31"/>
    </row>
    <row r="153" spans="1:1" customFormat="1" x14ac:dyDescent="0.25">
      <c r="A153" s="31"/>
    </row>
    <row r="154" spans="1:1" customFormat="1" x14ac:dyDescent="0.25">
      <c r="A154" s="31"/>
    </row>
    <row r="155" spans="1:1" customFormat="1" x14ac:dyDescent="0.25">
      <c r="A155" s="31"/>
    </row>
    <row r="156" spans="1:1" customFormat="1" x14ac:dyDescent="0.25">
      <c r="A156" s="31"/>
    </row>
    <row r="157" spans="1:1" customFormat="1" x14ac:dyDescent="0.25">
      <c r="A157" s="31"/>
    </row>
    <row r="158" spans="1:1" customFormat="1" x14ac:dyDescent="0.25">
      <c r="A158" s="31"/>
    </row>
    <row r="159" spans="1:1" customFormat="1" x14ac:dyDescent="0.25">
      <c r="A159" s="31"/>
    </row>
    <row r="160" spans="1:1" customFormat="1" x14ac:dyDescent="0.25">
      <c r="A160" s="31"/>
    </row>
    <row r="161" spans="1:14" customFormat="1" x14ac:dyDescent="0.25">
      <c r="A161" s="31"/>
    </row>
    <row r="162" spans="1:14" customFormat="1" x14ac:dyDescent="0.25">
      <c r="A162" s="31"/>
    </row>
    <row r="163" spans="1:14" customFormat="1" x14ac:dyDescent="0.25">
      <c r="A163" s="31"/>
    </row>
    <row r="164" spans="1:14" customFormat="1" x14ac:dyDescent="0.25">
      <c r="A164" s="31"/>
    </row>
    <row r="165" spans="1:14" customFormat="1" x14ac:dyDescent="0.25">
      <c r="A165" s="31"/>
    </row>
    <row r="166" spans="1:14" customFormat="1" x14ac:dyDescent="0.25">
      <c r="A166" s="31"/>
    </row>
    <row r="167" spans="1:14" customFormat="1" x14ac:dyDescent="0.25">
      <c r="A167" s="31"/>
    </row>
    <row r="168" spans="1:14" customFormat="1" x14ac:dyDescent="0.25">
      <c r="A168" s="31"/>
    </row>
    <row r="169" spans="1:14" customFormat="1" x14ac:dyDescent="0.25">
      <c r="A169" s="31"/>
    </row>
    <row r="170" spans="1:14" customFormat="1" x14ac:dyDescent="0.25">
      <c r="A170" s="31"/>
    </row>
    <row r="171" spans="1:14" customFormat="1" x14ac:dyDescent="0.25">
      <c r="A171" s="31"/>
    </row>
    <row r="172" spans="1:14" customFormat="1" x14ac:dyDescent="0.25">
      <c r="A172" s="31"/>
      <c r="J172" s="3"/>
    </row>
    <row r="173" spans="1:14" x14ac:dyDescent="0.25">
      <c r="K173"/>
      <c r="L173"/>
      <c r="M173"/>
      <c r="N173"/>
    </row>
    <row r="174" spans="1:14" x14ac:dyDescent="0.25">
      <c r="K174"/>
      <c r="L174"/>
      <c r="M174"/>
      <c r="N174"/>
    </row>
    <row r="175" spans="1:14" x14ac:dyDescent="0.25">
      <c r="K175"/>
      <c r="L175"/>
      <c r="M175"/>
      <c r="N175"/>
    </row>
    <row r="176" spans="1:14" x14ac:dyDescent="0.25">
      <c r="K176"/>
      <c r="L176"/>
      <c r="M176"/>
      <c r="N176"/>
    </row>
    <row r="177" spans="11:14" x14ac:dyDescent="0.25">
      <c r="K177"/>
      <c r="L177"/>
      <c r="M177"/>
      <c r="N177"/>
    </row>
    <row r="178" spans="11:14" x14ac:dyDescent="0.25">
      <c r="K178"/>
      <c r="L178"/>
      <c r="M178"/>
      <c r="N178"/>
    </row>
    <row r="179" spans="11:14" x14ac:dyDescent="0.25">
      <c r="K179"/>
      <c r="L179"/>
      <c r="M179"/>
      <c r="N179"/>
    </row>
    <row r="180" spans="11:14" x14ac:dyDescent="0.25">
      <c r="K180"/>
      <c r="L180"/>
      <c r="M180"/>
      <c r="N180"/>
    </row>
    <row r="181" spans="11:14" x14ac:dyDescent="0.25">
      <c r="K181"/>
      <c r="L181"/>
      <c r="M181"/>
      <c r="N181"/>
    </row>
  </sheetData>
  <mergeCells count="15">
    <mergeCell ref="B20:G35"/>
    <mergeCell ref="M1:N1"/>
    <mergeCell ref="J2:N6"/>
    <mergeCell ref="J9:J32"/>
    <mergeCell ref="B8:B11"/>
    <mergeCell ref="F8:F11"/>
    <mergeCell ref="G8:G11"/>
    <mergeCell ref="F13:F17"/>
    <mergeCell ref="G13:G17"/>
    <mergeCell ref="B13:B17"/>
    <mergeCell ref="C3:F3"/>
    <mergeCell ref="C4:F4"/>
    <mergeCell ref="C5:F5"/>
    <mergeCell ref="F1:H1"/>
    <mergeCell ref="B1:E1"/>
  </mergeCells>
  <hyperlinks>
    <hyperlink ref="F1:H1" location="'Mesečni stroški'!A1" tooltip="Izberite, če se želite premakniti na delovni list »Mesečni stroški«." display="Monthly Expenses" xr:uid="{5C8A0561-64C9-4FB8-8073-365441A7EF52}"/>
  </hyperlink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G351"/>
  <sheetViews>
    <sheetView showGridLines="0" zoomScaleNormal="100" workbookViewId="0">
      <pane ySplit="2" topLeftCell="A3" activePane="bottomLeft" state="frozen"/>
      <selection activeCell="P1" sqref="P1:P1048576"/>
      <selection pane="bottomLeft"/>
    </sheetView>
  </sheetViews>
  <sheetFormatPr defaultRowHeight="13.5" x14ac:dyDescent="0.25"/>
  <cols>
    <col min="1" max="1" width="2.625" style="30" customWidth="1"/>
    <col min="2" max="2" width="26.75" customWidth="1"/>
    <col min="3" max="3" width="30.5" customWidth="1"/>
    <col min="4" max="4" width="17" bestFit="1" customWidth="1"/>
    <col min="5" max="5" width="15.25" bestFit="1" customWidth="1"/>
    <col min="6" max="6" width="13.25" customWidth="1"/>
    <col min="7" max="7" width="27.375" customWidth="1"/>
    <col min="8" max="8" width="2.625" customWidth="1"/>
  </cols>
  <sheetData>
    <row r="1" spans="1:7" ht="46.5" customHeight="1" x14ac:dyDescent="0.25">
      <c r="A1" s="31" t="s">
        <v>128</v>
      </c>
      <c r="B1" s="68" t="s">
        <v>32</v>
      </c>
      <c r="C1" s="68"/>
      <c r="D1" s="68"/>
      <c r="E1" s="68"/>
      <c r="F1" s="69" t="s">
        <v>112</v>
      </c>
      <c r="G1" s="69"/>
    </row>
    <row r="2" spans="1:7" ht="25.5" customHeight="1" x14ac:dyDescent="0.25">
      <c r="A2" s="30" t="s">
        <v>129</v>
      </c>
      <c r="B2" s="2" t="s">
        <v>55</v>
      </c>
      <c r="C2" s="2" t="s">
        <v>37</v>
      </c>
      <c r="D2" s="2" t="s">
        <v>110</v>
      </c>
      <c r="E2" s="2" t="s">
        <v>111</v>
      </c>
      <c r="F2" s="2" t="s">
        <v>20</v>
      </c>
      <c r="G2" s="2" t="s">
        <v>113</v>
      </c>
    </row>
    <row r="3" spans="1:7" ht="16.5" customHeight="1" x14ac:dyDescent="0.25">
      <c r="B3" t="s">
        <v>56</v>
      </c>
      <c r="C3" t="s">
        <v>38</v>
      </c>
      <c r="D3" s="47">
        <v>40</v>
      </c>
      <c r="E3" s="47">
        <v>40</v>
      </c>
      <c r="F3" s="47">
        <f>Podatki_o_proračunu[[#This Row],[Predvideni stroški]]-Podatki_o_proračunu[[#This Row],[Dejanski stroški]]</f>
        <v>0</v>
      </c>
      <c r="G3" s="47">
        <f>Podatki_o_proračunu[[#This Row],[Dejanski stroški]]</f>
        <v>40</v>
      </c>
    </row>
    <row r="4" spans="1:7" ht="16.5" customHeight="1" x14ac:dyDescent="0.25">
      <c r="B4" t="s">
        <v>57</v>
      </c>
      <c r="C4" t="s">
        <v>38</v>
      </c>
      <c r="D4" s="47"/>
      <c r="E4" s="47"/>
      <c r="F4" s="47">
        <f>Podatki_o_proračunu[[#This Row],[Predvideni stroški]]-Podatki_o_proračunu[[#This Row],[Dejanski stroški]]</f>
        <v>0</v>
      </c>
      <c r="G4" s="47">
        <f>Podatki_o_proračunu[[#This Row],[Dejanski stroški]]</f>
        <v>0</v>
      </c>
    </row>
    <row r="5" spans="1:7" ht="16.5" customHeight="1" x14ac:dyDescent="0.25">
      <c r="B5" t="s">
        <v>58</v>
      </c>
      <c r="C5" t="s">
        <v>38</v>
      </c>
      <c r="D5" s="47"/>
      <c r="E5" s="47"/>
      <c r="F5" s="47">
        <f>Podatki_o_proračunu[[#This Row],[Predvideni stroški]]-Podatki_o_proračunu[[#This Row],[Dejanski stroški]]</f>
        <v>0</v>
      </c>
      <c r="G5" s="47">
        <f>Podatki_o_proračunu[[#This Row],[Dejanski stroški]]</f>
        <v>0</v>
      </c>
    </row>
    <row r="6" spans="1:7" ht="16.5" customHeight="1" x14ac:dyDescent="0.25">
      <c r="B6" t="s">
        <v>59</v>
      </c>
      <c r="C6" t="s">
        <v>38</v>
      </c>
      <c r="D6" s="47">
        <v>100</v>
      </c>
      <c r="E6" s="47">
        <v>100</v>
      </c>
      <c r="F6" s="47">
        <f>Podatki_o_proračunu[[#This Row],[Predvideni stroški]]-Podatki_o_proračunu[[#This Row],[Dejanski stroški]]</f>
        <v>0</v>
      </c>
      <c r="G6" s="47">
        <f>Podatki_o_proračunu[[#This Row],[Dejanski stroški]]</f>
        <v>100</v>
      </c>
    </row>
    <row r="7" spans="1:7" ht="16.5" customHeight="1" x14ac:dyDescent="0.25">
      <c r="B7" t="s">
        <v>60</v>
      </c>
      <c r="C7" t="s">
        <v>39</v>
      </c>
      <c r="D7" s="47">
        <v>50</v>
      </c>
      <c r="E7" s="47">
        <v>40</v>
      </c>
      <c r="F7" s="47">
        <f>Podatki_o_proračunu[[#This Row],[Predvideni stroški]]-Podatki_o_proračunu[[#This Row],[Dejanski stroški]]</f>
        <v>10</v>
      </c>
      <c r="G7" s="47">
        <f>Podatki_o_proračunu[[#This Row],[Dejanski stroški]]</f>
        <v>40</v>
      </c>
    </row>
    <row r="8" spans="1:7" ht="16.5" customHeight="1" x14ac:dyDescent="0.25">
      <c r="B8" t="s">
        <v>61</v>
      </c>
      <c r="C8" t="s">
        <v>39</v>
      </c>
      <c r="D8" s="47">
        <v>200</v>
      </c>
      <c r="E8" s="47">
        <v>150</v>
      </c>
      <c r="F8" s="47">
        <f>Podatki_o_proračunu[[#This Row],[Predvideni stroški]]-Podatki_o_proračunu[[#This Row],[Dejanski stroški]]</f>
        <v>50</v>
      </c>
      <c r="G8" s="47">
        <f>Podatki_o_proračunu[[#This Row],[Dejanski stroški]]</f>
        <v>150</v>
      </c>
    </row>
    <row r="9" spans="1:7" ht="16.5" customHeight="1" x14ac:dyDescent="0.25">
      <c r="B9" t="s">
        <v>62</v>
      </c>
      <c r="C9" t="s">
        <v>39</v>
      </c>
      <c r="D9" s="47">
        <v>50</v>
      </c>
      <c r="E9" s="47">
        <v>28</v>
      </c>
      <c r="F9" s="47">
        <f>Podatki_o_proračunu[[#This Row],[Predvideni stroški]]-Podatki_o_proračunu[[#This Row],[Dejanski stroški]]</f>
        <v>22</v>
      </c>
      <c r="G9" s="47">
        <f>Podatki_o_proračunu[[#This Row],[Dejanski stroški]]</f>
        <v>28</v>
      </c>
    </row>
    <row r="10" spans="1:7" ht="16.5" customHeight="1" x14ac:dyDescent="0.25">
      <c r="B10" t="s">
        <v>63</v>
      </c>
      <c r="C10" t="s">
        <v>39</v>
      </c>
      <c r="D10" s="47">
        <v>50</v>
      </c>
      <c r="E10" s="47">
        <v>30</v>
      </c>
      <c r="F10" s="47">
        <f>Podatki_o_proračunu[[#This Row],[Predvideni stroški]]-Podatki_o_proračunu[[#This Row],[Dejanski stroški]]</f>
        <v>20</v>
      </c>
      <c r="G10" s="47">
        <f>Podatki_o_proračunu[[#This Row],[Dejanski stroški]]</f>
        <v>30</v>
      </c>
    </row>
    <row r="11" spans="1:7" ht="16.5" customHeight="1" x14ac:dyDescent="0.25">
      <c r="B11" t="s">
        <v>64</v>
      </c>
      <c r="C11" t="s">
        <v>39</v>
      </c>
      <c r="D11" s="47">
        <v>0</v>
      </c>
      <c r="E11" s="47">
        <v>40</v>
      </c>
      <c r="F11" s="47">
        <f>Podatki_o_proračunu[[#This Row],[Predvideni stroški]]-Podatki_o_proračunu[[#This Row],[Dejanski stroški]]</f>
        <v>-40</v>
      </c>
      <c r="G11" s="47">
        <f>Podatki_o_proračunu[[#This Row],[Dejanski stroški]]</f>
        <v>40</v>
      </c>
    </row>
    <row r="12" spans="1:7" ht="16.5" customHeight="1" x14ac:dyDescent="0.25">
      <c r="B12" t="s">
        <v>65</v>
      </c>
      <c r="C12" t="s">
        <v>39</v>
      </c>
      <c r="D12" s="47">
        <v>20</v>
      </c>
      <c r="E12" s="47">
        <v>50</v>
      </c>
      <c r="F12" s="47">
        <f>Podatki_o_proračunu[[#This Row],[Predvideni stroški]]-Podatki_o_proračunu[[#This Row],[Dejanski stroški]]</f>
        <v>-30</v>
      </c>
      <c r="G12" s="47">
        <f>Podatki_o_proračunu[[#This Row],[Dejanski stroški]]</f>
        <v>50</v>
      </c>
    </row>
    <row r="13" spans="1:7" ht="16.5" customHeight="1" x14ac:dyDescent="0.25">
      <c r="B13" t="s">
        <v>66</v>
      </c>
      <c r="C13" t="s">
        <v>39</v>
      </c>
      <c r="D13" s="47">
        <v>30</v>
      </c>
      <c r="E13" s="47">
        <v>20</v>
      </c>
      <c r="F13" s="47">
        <f>Podatki_o_proračunu[[#This Row],[Predvideni stroški]]-Podatki_o_proračunu[[#This Row],[Dejanski stroški]]</f>
        <v>10</v>
      </c>
      <c r="G13" s="47">
        <f>Podatki_o_proračunu[[#This Row],[Dejanski stroški]]</f>
        <v>20</v>
      </c>
    </row>
    <row r="14" spans="1:7" ht="16.5" customHeight="1" x14ac:dyDescent="0.25">
      <c r="B14" t="s">
        <v>67</v>
      </c>
      <c r="C14" t="s">
        <v>40</v>
      </c>
      <c r="D14" s="47">
        <v>1000</v>
      </c>
      <c r="E14" s="47">
        <v>1200</v>
      </c>
      <c r="F14" s="47">
        <f>Podatki_o_proračunu[[#This Row],[Predvideni stroški]]-Podatki_o_proračunu[[#This Row],[Dejanski stroški]]</f>
        <v>-200</v>
      </c>
      <c r="G14" s="47">
        <f>Podatki_o_proračunu[[#This Row],[Dejanski stroški]]</f>
        <v>1200</v>
      </c>
    </row>
    <row r="15" spans="1:7" ht="16.5" customHeight="1" x14ac:dyDescent="0.25">
      <c r="B15" t="s">
        <v>68</v>
      </c>
      <c r="C15" t="s">
        <v>40</v>
      </c>
      <c r="D15" s="47">
        <v>100</v>
      </c>
      <c r="E15" s="47">
        <v>120</v>
      </c>
      <c r="F15" s="47">
        <f>Podatki_o_proračunu[[#This Row],[Predvideni stroški]]-Podatki_o_proračunu[[#This Row],[Dejanski stroški]]</f>
        <v>-20</v>
      </c>
      <c r="G15" s="47">
        <f>Podatki_o_proračunu[[#This Row],[Dejanski stroški]]</f>
        <v>120</v>
      </c>
    </row>
    <row r="16" spans="1:7" ht="16.5" customHeight="1" x14ac:dyDescent="0.25">
      <c r="B16" t="s">
        <v>69</v>
      </c>
      <c r="C16" t="s">
        <v>41</v>
      </c>
      <c r="D16" s="47">
        <v>75</v>
      </c>
      <c r="E16" s="47">
        <v>100</v>
      </c>
      <c r="F16" s="47">
        <f>Podatki_o_proračunu[[#This Row],[Predvideni stroški]]-Podatki_o_proračunu[[#This Row],[Dejanski stroški]]</f>
        <v>-25</v>
      </c>
      <c r="G16" s="47">
        <f>Podatki_o_proračunu[[#This Row],[Dejanski stroški]]</f>
        <v>100</v>
      </c>
    </row>
    <row r="17" spans="2:7" ht="16.5" customHeight="1" x14ac:dyDescent="0.25">
      <c r="B17" t="s">
        <v>70</v>
      </c>
      <c r="C17" t="s">
        <v>41</v>
      </c>
      <c r="D17" s="47">
        <v>25</v>
      </c>
      <c r="E17" s="47">
        <v>25</v>
      </c>
      <c r="F17" s="47">
        <f>Podatki_o_proračunu[[#This Row],[Predvideni stroški]]-Podatki_o_proračunu[[#This Row],[Dejanski stroški]]</f>
        <v>0</v>
      </c>
      <c r="G17" s="47">
        <f>Podatki_o_proračunu[[#This Row],[Dejanski stroški]]</f>
        <v>25</v>
      </c>
    </row>
    <row r="18" spans="2:7" ht="16.5" customHeight="1" x14ac:dyDescent="0.25">
      <c r="B18" t="s">
        <v>71</v>
      </c>
      <c r="C18" t="s">
        <v>41</v>
      </c>
      <c r="D18" s="47"/>
      <c r="E18" s="47"/>
      <c r="F18" s="47">
        <f>Podatki_o_proračunu[[#This Row],[Predvideni stroški]]-Podatki_o_proračunu[[#This Row],[Dejanski stroški]]</f>
        <v>0</v>
      </c>
      <c r="G18" s="47">
        <f>Podatki_o_proračunu[[#This Row],[Dejanski stroški]]</f>
        <v>0</v>
      </c>
    </row>
    <row r="19" spans="2:7" ht="16.5" customHeight="1" x14ac:dyDescent="0.25">
      <c r="B19" t="s">
        <v>72</v>
      </c>
      <c r="C19" t="s">
        <v>41</v>
      </c>
      <c r="D19" s="47"/>
      <c r="E19" s="47"/>
      <c r="F19" s="47">
        <f>Podatki_o_proračunu[[#This Row],[Predvideni stroški]]-Podatki_o_proračunu[[#This Row],[Dejanski stroški]]</f>
        <v>0</v>
      </c>
      <c r="G19" s="47">
        <f>Podatki_o_proračunu[[#This Row],[Dejanski stroški]]</f>
        <v>0</v>
      </c>
    </row>
    <row r="20" spans="2:7" ht="16.5" customHeight="1" x14ac:dyDescent="0.25">
      <c r="B20" t="s">
        <v>73</v>
      </c>
      <c r="C20" t="s">
        <v>42</v>
      </c>
      <c r="D20" s="47">
        <v>100</v>
      </c>
      <c r="E20" s="47">
        <v>100</v>
      </c>
      <c r="F20" s="47">
        <f>Podatki_o_proračunu[[#This Row],[Predvideni stroški]]-Podatki_o_proračunu[[#This Row],[Dejanski stroški]]</f>
        <v>0</v>
      </c>
      <c r="G20" s="47">
        <f>Podatki_o_proračunu[[#This Row],[Dejanski stroški]]</f>
        <v>100</v>
      </c>
    </row>
    <row r="21" spans="2:7" ht="16.5" customHeight="1" x14ac:dyDescent="0.25">
      <c r="B21" t="s">
        <v>74</v>
      </c>
      <c r="C21" t="s">
        <v>42</v>
      </c>
      <c r="D21" s="47">
        <v>45</v>
      </c>
      <c r="E21" s="47">
        <v>50</v>
      </c>
      <c r="F21" s="47">
        <f>Podatki_o_proračunu[[#This Row],[Predvideni stroški]]-Podatki_o_proračunu[[#This Row],[Dejanski stroški]]</f>
        <v>-5</v>
      </c>
      <c r="G21" s="47">
        <f>Podatki_o_proračunu[[#This Row],[Dejanski stroški]]</f>
        <v>50</v>
      </c>
    </row>
    <row r="22" spans="2:7" ht="16.5" customHeight="1" x14ac:dyDescent="0.25">
      <c r="B22" t="s">
        <v>75</v>
      </c>
      <c r="C22" t="s">
        <v>42</v>
      </c>
      <c r="D22" s="47">
        <v>300</v>
      </c>
      <c r="E22" s="47">
        <v>400</v>
      </c>
      <c r="F22" s="47">
        <f>Podatki_o_proračunu[[#This Row],[Predvideni stroški]]-Podatki_o_proračunu[[#This Row],[Dejanski stroški]]</f>
        <v>-100</v>
      </c>
      <c r="G22" s="47">
        <f>Podatki_o_proračunu[[#This Row],[Dejanski stroški]]</f>
        <v>400</v>
      </c>
    </row>
    <row r="23" spans="2:7" ht="16.5" customHeight="1" x14ac:dyDescent="0.25">
      <c r="B23" t="s">
        <v>76</v>
      </c>
      <c r="C23" t="s">
        <v>42</v>
      </c>
      <c r="D23" s="47">
        <v>200</v>
      </c>
      <c r="E23" s="47"/>
      <c r="F23" s="47">
        <f>Podatki_o_proračunu[[#This Row],[Predvideni stroški]]-Podatki_o_proračunu[[#This Row],[Dejanski stroški]]</f>
        <v>200</v>
      </c>
      <c r="G23" s="47">
        <f>Podatki_o_proračunu[[#This Row],[Dejanski stroški]]</f>
        <v>0</v>
      </c>
    </row>
    <row r="24" spans="2:7" ht="16.5" customHeight="1" x14ac:dyDescent="0.25">
      <c r="B24" t="s">
        <v>77</v>
      </c>
      <c r="C24" t="s">
        <v>42</v>
      </c>
      <c r="D24" s="47">
        <v>200</v>
      </c>
      <c r="E24" s="47">
        <v>150</v>
      </c>
      <c r="F24" s="47">
        <f>Podatki_o_proračunu[[#This Row],[Predvideni stroški]]-Podatki_o_proračunu[[#This Row],[Dejanski stroški]]</f>
        <v>50</v>
      </c>
      <c r="G24" s="47">
        <f>Podatki_o_proračunu[[#This Row],[Dejanski stroški]]</f>
        <v>150</v>
      </c>
    </row>
    <row r="25" spans="2:7" ht="16.5" customHeight="1" x14ac:dyDescent="0.25">
      <c r="B25" t="s">
        <v>78</v>
      </c>
      <c r="C25" t="s">
        <v>42</v>
      </c>
      <c r="D25" s="47">
        <v>1700</v>
      </c>
      <c r="E25" s="47">
        <v>1700</v>
      </c>
      <c r="F25" s="47">
        <f>Podatki_o_proračunu[[#This Row],[Predvideni stroški]]-Podatki_o_proračunu[[#This Row],[Dejanski stroški]]</f>
        <v>0</v>
      </c>
      <c r="G25" s="47">
        <f>Podatki_o_proračunu[[#This Row],[Dejanski stroški]]</f>
        <v>1700</v>
      </c>
    </row>
    <row r="26" spans="2:7" ht="16.5" customHeight="1" x14ac:dyDescent="0.25">
      <c r="B26" t="s">
        <v>79</v>
      </c>
      <c r="C26" t="s">
        <v>42</v>
      </c>
      <c r="D26" s="47"/>
      <c r="E26" s="47"/>
      <c r="F26" s="47">
        <f>Podatki_o_proračunu[[#This Row],[Predvideni stroški]]-Podatki_o_proračunu[[#This Row],[Dejanski stroški]]</f>
        <v>0</v>
      </c>
      <c r="G26" s="47">
        <f>Podatki_o_proračunu[[#This Row],[Dejanski stroški]]</f>
        <v>0</v>
      </c>
    </row>
    <row r="27" spans="2:7" ht="16.5" customHeight="1" x14ac:dyDescent="0.25">
      <c r="B27" t="s">
        <v>80</v>
      </c>
      <c r="C27" t="s">
        <v>42</v>
      </c>
      <c r="D27" s="47">
        <v>100</v>
      </c>
      <c r="E27" s="47">
        <v>100</v>
      </c>
      <c r="F27" s="47">
        <f>Podatki_o_proračunu[[#This Row],[Predvideni stroški]]-Podatki_o_proračunu[[#This Row],[Dejanski stroški]]</f>
        <v>0</v>
      </c>
      <c r="G27" s="47">
        <f>Podatki_o_proračunu[[#This Row],[Dejanski stroški]]</f>
        <v>100</v>
      </c>
    </row>
    <row r="28" spans="2:7" ht="16.5" customHeight="1" x14ac:dyDescent="0.25">
      <c r="B28" t="s">
        <v>81</v>
      </c>
      <c r="C28" t="s">
        <v>42</v>
      </c>
      <c r="D28" s="47">
        <v>60</v>
      </c>
      <c r="E28" s="47">
        <v>60</v>
      </c>
      <c r="F28" s="47">
        <f>Podatki_o_proračunu[[#This Row],[Predvideni stroški]]-Podatki_o_proračunu[[#This Row],[Dejanski stroški]]</f>
        <v>0</v>
      </c>
      <c r="G28" s="47">
        <f>Podatki_o_proračunu[[#This Row],[Dejanski stroški]]</f>
        <v>60</v>
      </c>
    </row>
    <row r="29" spans="2:7" ht="16.5" customHeight="1" x14ac:dyDescent="0.25">
      <c r="B29" t="s">
        <v>82</v>
      </c>
      <c r="C29" t="s">
        <v>42</v>
      </c>
      <c r="D29" s="47">
        <v>35</v>
      </c>
      <c r="E29" s="47">
        <v>39</v>
      </c>
      <c r="F29" s="47">
        <f>Podatki_o_proračunu[[#This Row],[Predvideni stroški]]-Podatki_o_proračunu[[#This Row],[Dejanski stroški]]</f>
        <v>-4</v>
      </c>
      <c r="G29" s="47">
        <f>Podatki_o_proračunu[[#This Row],[Dejanski stroški]]</f>
        <v>39</v>
      </c>
    </row>
    <row r="30" spans="2:7" ht="16.5" customHeight="1" x14ac:dyDescent="0.25">
      <c r="B30" t="s">
        <v>83</v>
      </c>
      <c r="C30" t="s">
        <v>42</v>
      </c>
      <c r="D30" s="47">
        <v>40</v>
      </c>
      <c r="E30" s="47">
        <v>55</v>
      </c>
      <c r="F30" s="47">
        <f>Podatki_o_proračunu[[#This Row],[Predvideni stroški]]-Podatki_o_proračunu[[#This Row],[Dejanski stroški]]</f>
        <v>-15</v>
      </c>
      <c r="G30" s="47">
        <f>Podatki_o_proračunu[[#This Row],[Dejanski stroški]]</f>
        <v>55</v>
      </c>
    </row>
    <row r="31" spans="2:7" ht="16.5" customHeight="1" x14ac:dyDescent="0.25">
      <c r="B31" t="s">
        <v>84</v>
      </c>
      <c r="C31" t="s">
        <v>42</v>
      </c>
      <c r="D31" s="47">
        <v>25</v>
      </c>
      <c r="E31" s="47">
        <v>22</v>
      </c>
      <c r="F31" s="47">
        <f>Podatki_o_proračunu[[#This Row],[Predvideni stroški]]-Podatki_o_proračunu[[#This Row],[Dejanski stroški]]</f>
        <v>3</v>
      </c>
      <c r="G31" s="47">
        <f>Podatki_o_proračunu[[#This Row],[Dejanski stroški]]</f>
        <v>22</v>
      </c>
    </row>
    <row r="32" spans="2:7" ht="16.5" customHeight="1" x14ac:dyDescent="0.25">
      <c r="B32" t="s">
        <v>85</v>
      </c>
      <c r="C32" t="s">
        <v>42</v>
      </c>
      <c r="D32" s="47">
        <v>25</v>
      </c>
      <c r="E32" s="47">
        <v>26</v>
      </c>
      <c r="F32" s="47">
        <f>Podatki_o_proračunu[[#This Row],[Predvideni stroški]]-Podatki_o_proračunu[[#This Row],[Dejanski stroški]]</f>
        <v>-1</v>
      </c>
      <c r="G32" s="47">
        <f>Podatki_o_proračunu[[#This Row],[Dejanski stroški]]</f>
        <v>26</v>
      </c>
    </row>
    <row r="33" spans="2:7" ht="16.5" customHeight="1" x14ac:dyDescent="0.25">
      <c r="B33" t="s">
        <v>86</v>
      </c>
      <c r="C33" t="s">
        <v>43</v>
      </c>
      <c r="D33" s="47">
        <v>400</v>
      </c>
      <c r="E33" s="47">
        <v>400</v>
      </c>
      <c r="F33" s="47">
        <f>Podatki_o_proračunu[[#This Row],[Predvideni stroški]]-Podatki_o_proračunu[[#This Row],[Dejanski stroški]]</f>
        <v>0</v>
      </c>
      <c r="G33" s="47">
        <f>Podatki_o_proračunu[[#This Row],[Dejanski stroški]]</f>
        <v>400</v>
      </c>
    </row>
    <row r="34" spans="2:7" ht="16.5" customHeight="1" x14ac:dyDescent="0.25">
      <c r="B34" t="s">
        <v>87</v>
      </c>
      <c r="C34" t="s">
        <v>43</v>
      </c>
      <c r="D34" s="47">
        <v>400</v>
      </c>
      <c r="E34" s="47">
        <v>400</v>
      </c>
      <c r="F34" s="47">
        <f>Podatki_o_proračunu[[#This Row],[Predvideni stroški]]-Podatki_o_proračunu[[#This Row],[Dejanski stroški]]</f>
        <v>0</v>
      </c>
      <c r="G34" s="47">
        <f>Podatki_o_proračunu[[#This Row],[Dejanski stroški]]</f>
        <v>400</v>
      </c>
    </row>
    <row r="35" spans="2:7" ht="16.5" customHeight="1" x14ac:dyDescent="0.25">
      <c r="B35" t="s">
        <v>88</v>
      </c>
      <c r="C35" t="s">
        <v>43</v>
      </c>
      <c r="D35" s="47">
        <v>100</v>
      </c>
      <c r="E35" s="47">
        <v>100</v>
      </c>
      <c r="F35" s="47">
        <f>Podatki_o_proračunu[[#This Row],[Predvideni stroški]]-Podatki_o_proračunu[[#This Row],[Dejanski stroški]]</f>
        <v>0</v>
      </c>
      <c r="G35" s="47">
        <f>Podatki_o_proračunu[[#This Row],[Dejanski stroški]]</f>
        <v>100</v>
      </c>
    </row>
    <row r="36" spans="2:7" ht="16.5" customHeight="1" x14ac:dyDescent="0.25">
      <c r="B36" t="s">
        <v>89</v>
      </c>
      <c r="C36" t="s">
        <v>44</v>
      </c>
      <c r="D36" s="47">
        <v>200</v>
      </c>
      <c r="E36" s="47">
        <v>200</v>
      </c>
      <c r="F36" s="47">
        <f>Podatki_o_proračunu[[#This Row],[Predvideni stroški]]-Podatki_o_proračunu[[#This Row],[Dejanski stroški]]</f>
        <v>0</v>
      </c>
      <c r="G36" s="47">
        <f>Podatki_o_proračunu[[#This Row],[Dejanski stroški]]</f>
        <v>200</v>
      </c>
    </row>
    <row r="37" spans="2:7" ht="16.5" customHeight="1" x14ac:dyDescent="0.25">
      <c r="B37" t="s">
        <v>90</v>
      </c>
      <c r="C37" t="s">
        <v>44</v>
      </c>
      <c r="D37" s="47"/>
      <c r="E37" s="47"/>
      <c r="F37" s="47">
        <f>Podatki_o_proračunu[[#This Row],[Predvideni stroški]]-Podatki_o_proračunu[[#This Row],[Dejanski stroški]]</f>
        <v>0</v>
      </c>
      <c r="G37" s="47">
        <f>Podatki_o_proračunu[[#This Row],[Dejanski stroški]]</f>
        <v>0</v>
      </c>
    </row>
    <row r="38" spans="2:7" ht="16.5" customHeight="1" x14ac:dyDescent="0.25">
      <c r="B38" t="s">
        <v>91</v>
      </c>
      <c r="C38" t="s">
        <v>44</v>
      </c>
      <c r="D38" s="47"/>
      <c r="E38" s="47"/>
      <c r="F38" s="47">
        <f>Podatki_o_proračunu[[#This Row],[Predvideni stroški]]-Podatki_o_proračunu[[#This Row],[Dejanski stroški]]</f>
        <v>0</v>
      </c>
      <c r="G38" s="47">
        <f>Podatki_o_proračunu[[#This Row],[Dejanski stroški]]</f>
        <v>0</v>
      </c>
    </row>
    <row r="39" spans="2:7" ht="16.5" customHeight="1" x14ac:dyDescent="0.25">
      <c r="B39" t="s">
        <v>92</v>
      </c>
      <c r="C39" t="s">
        <v>44</v>
      </c>
      <c r="D39" s="47"/>
      <c r="E39" s="47"/>
      <c r="F39" s="47">
        <f>Podatki_o_proračunu[[#This Row],[Predvideni stroški]]-Podatki_o_proračunu[[#This Row],[Dejanski stroški]]</f>
        <v>0</v>
      </c>
      <c r="G39" s="47">
        <f>Podatki_o_proračunu[[#This Row],[Dejanski stroški]]</f>
        <v>0</v>
      </c>
    </row>
    <row r="40" spans="2:7" ht="16.5" customHeight="1" x14ac:dyDescent="0.25">
      <c r="B40" t="s">
        <v>93</v>
      </c>
      <c r="C40" t="s">
        <v>44</v>
      </c>
      <c r="D40" s="47"/>
      <c r="E40" s="47"/>
      <c r="F40" s="47">
        <f>Podatki_o_proračunu[[#This Row],[Predvideni stroški]]-Podatki_o_proračunu[[#This Row],[Dejanski stroški]]</f>
        <v>0</v>
      </c>
      <c r="G40" s="47">
        <f>Podatki_o_proračunu[[#This Row],[Dejanski stroški]]</f>
        <v>0</v>
      </c>
    </row>
    <row r="41" spans="2:7" ht="16.5" customHeight="1" x14ac:dyDescent="0.25">
      <c r="B41" t="s">
        <v>94</v>
      </c>
      <c r="C41" t="s">
        <v>45</v>
      </c>
      <c r="D41" s="47">
        <v>150</v>
      </c>
      <c r="E41" s="47">
        <v>140</v>
      </c>
      <c r="F41" s="47">
        <f>Podatki_o_proračunu[[#This Row],[Predvideni stroški]]-Podatki_o_proračunu[[#This Row],[Dejanski stroški]]</f>
        <v>10</v>
      </c>
      <c r="G41" s="47">
        <f>Podatki_o_proračunu[[#This Row],[Dejanski stroški]]</f>
        <v>140</v>
      </c>
    </row>
    <row r="42" spans="2:7" ht="16.5" customHeight="1" x14ac:dyDescent="0.25">
      <c r="B42" t="s">
        <v>95</v>
      </c>
      <c r="C42" t="s">
        <v>45</v>
      </c>
      <c r="D42" s="47"/>
      <c r="E42" s="47"/>
      <c r="F42" s="47">
        <f>Podatki_o_proračunu[[#This Row],[Predvideni stroški]]-Podatki_o_proračunu[[#This Row],[Dejanski stroški]]</f>
        <v>0</v>
      </c>
      <c r="G42" s="47">
        <f>Podatki_o_proračunu[[#This Row],[Dejanski stroški]]</f>
        <v>0</v>
      </c>
    </row>
    <row r="43" spans="2:7" ht="16.5" customHeight="1" x14ac:dyDescent="0.25">
      <c r="B43" t="s">
        <v>96</v>
      </c>
      <c r="C43" t="s">
        <v>45</v>
      </c>
      <c r="D43" s="47"/>
      <c r="E43" s="47"/>
      <c r="F43" s="47">
        <f>Podatki_o_proračunu[[#This Row],[Predvideni stroški]]-Podatki_o_proračunu[[#This Row],[Dejanski stroški]]</f>
        <v>0</v>
      </c>
      <c r="G43" s="47">
        <f>Podatki_o_proračunu[[#This Row],[Dejanski stroški]]</f>
        <v>0</v>
      </c>
    </row>
    <row r="44" spans="2:7" ht="16.5" customHeight="1" x14ac:dyDescent="0.25">
      <c r="B44" t="s">
        <v>97</v>
      </c>
      <c r="C44" t="s">
        <v>45</v>
      </c>
      <c r="D44" s="47"/>
      <c r="E44" s="47"/>
      <c r="F44" s="47">
        <f>Podatki_o_proračunu[[#This Row],[Predvideni stroški]]-Podatki_o_proračunu[[#This Row],[Dejanski stroški]]</f>
        <v>0</v>
      </c>
      <c r="G44" s="47">
        <f>Podatki_o_proračunu[[#This Row],[Dejanski stroški]]</f>
        <v>0</v>
      </c>
    </row>
    <row r="45" spans="2:7" ht="16.5" customHeight="1" x14ac:dyDescent="0.25">
      <c r="B45" t="s">
        <v>57</v>
      </c>
      <c r="C45" t="s">
        <v>45</v>
      </c>
      <c r="D45" s="47"/>
      <c r="E45" s="47"/>
      <c r="F45" s="47">
        <f>Podatki_o_proračunu[[#This Row],[Predvideni stroški]]-Podatki_o_proračunu[[#This Row],[Dejanski stroški]]</f>
        <v>0</v>
      </c>
      <c r="G45" s="47">
        <f>Podatki_o_proračunu[[#This Row],[Dejanski stroški]]</f>
        <v>0</v>
      </c>
    </row>
    <row r="46" spans="2:7" ht="16.5" customHeight="1" x14ac:dyDescent="0.25">
      <c r="B46" t="s">
        <v>40</v>
      </c>
      <c r="C46" t="s">
        <v>46</v>
      </c>
      <c r="D46" s="47">
        <v>150</v>
      </c>
      <c r="E46" s="47">
        <v>75</v>
      </c>
      <c r="F46" s="47">
        <f>Podatki_o_proračunu[[#This Row],[Predvideni stroški]]-Podatki_o_proračunu[[#This Row],[Dejanski stroški]]</f>
        <v>75</v>
      </c>
      <c r="G46" s="47">
        <f>Podatki_o_proračunu[[#This Row],[Dejanski stroški]]</f>
        <v>75</v>
      </c>
    </row>
    <row r="47" spans="2:7" ht="16.5" customHeight="1" x14ac:dyDescent="0.25">
      <c r="B47" t="s">
        <v>98</v>
      </c>
      <c r="C47" t="s">
        <v>46</v>
      </c>
      <c r="D47" s="47">
        <v>20</v>
      </c>
      <c r="E47" s="47">
        <v>25</v>
      </c>
      <c r="F47" s="47">
        <f>Podatki_o_proračunu[[#This Row],[Predvideni stroški]]-Podatki_o_proračunu[[#This Row],[Dejanski stroški]]</f>
        <v>-5</v>
      </c>
      <c r="G47" s="47">
        <f>Podatki_o_proračunu[[#This Row],[Dejanski stroški]]</f>
        <v>25</v>
      </c>
    </row>
    <row r="48" spans="2:7" ht="16.5" customHeight="1" x14ac:dyDescent="0.25">
      <c r="B48" t="s">
        <v>57</v>
      </c>
      <c r="C48" t="s">
        <v>46</v>
      </c>
      <c r="D48" s="47"/>
      <c r="E48" s="47"/>
      <c r="F48" s="47">
        <f>Podatki_o_proračunu[[#This Row],[Predvideni stroški]]-Podatki_o_proračunu[[#This Row],[Dejanski stroški]]</f>
        <v>0</v>
      </c>
      <c r="G48" s="47">
        <f>Podatki_o_proračunu[[#This Row],[Dejanski stroški]]</f>
        <v>0</v>
      </c>
    </row>
    <row r="49" spans="2:7" ht="16.5" customHeight="1" x14ac:dyDescent="0.25">
      <c r="B49" t="s">
        <v>99</v>
      </c>
      <c r="C49" t="s">
        <v>46</v>
      </c>
      <c r="D49" s="47"/>
      <c r="E49" s="47"/>
      <c r="F49" s="47">
        <f>Podatki_o_proračunu[[#This Row],[Predvideni stroški]]-Podatki_o_proračunu[[#This Row],[Dejanski stroški]]</f>
        <v>0</v>
      </c>
      <c r="G49" s="47">
        <f>Podatki_o_proračunu[[#This Row],[Dejanski stroški]]</f>
        <v>0</v>
      </c>
    </row>
    <row r="50" spans="2:7" ht="16.5" customHeight="1" x14ac:dyDescent="0.25">
      <c r="B50" t="s">
        <v>100</v>
      </c>
      <c r="C50" t="s">
        <v>47</v>
      </c>
      <c r="D50" s="47">
        <v>200</v>
      </c>
      <c r="E50" s="47">
        <v>200</v>
      </c>
      <c r="F50" s="47">
        <f>Podatki_o_proračunu[[#This Row],[Predvideni stroški]]-Podatki_o_proračunu[[#This Row],[Dejanski stroški]]</f>
        <v>0</v>
      </c>
      <c r="G50" s="47">
        <f>Podatki_o_proračunu[[#This Row],[Dejanski stroški]]</f>
        <v>200</v>
      </c>
    </row>
    <row r="51" spans="2:7" ht="16.5" customHeight="1" x14ac:dyDescent="0.25">
      <c r="B51" t="s">
        <v>101</v>
      </c>
      <c r="C51" t="s">
        <v>47</v>
      </c>
      <c r="D51" s="47"/>
      <c r="E51" s="47"/>
      <c r="F51" s="47">
        <f>Podatki_o_proračunu[[#This Row],[Predvideni stroški]]-Podatki_o_proračunu[[#This Row],[Dejanski stroški]]</f>
        <v>0</v>
      </c>
      <c r="G51" s="47">
        <f>Podatki_o_proračunu[[#This Row],[Dejanski stroški]]</f>
        <v>0</v>
      </c>
    </row>
    <row r="52" spans="2:7" ht="16.5" customHeight="1" x14ac:dyDescent="0.25">
      <c r="B52" t="s">
        <v>102</v>
      </c>
      <c r="C52" t="s">
        <v>48</v>
      </c>
      <c r="D52" s="47">
        <v>300</v>
      </c>
      <c r="E52" s="47">
        <v>300</v>
      </c>
      <c r="F52" s="47">
        <f>Podatki_o_proračunu[[#This Row],[Predvideni stroški]]-Podatki_o_proračunu[[#This Row],[Dejanski stroški]]</f>
        <v>0</v>
      </c>
      <c r="G52" s="47">
        <f>Podatki_o_proračunu[[#This Row],[Dejanski stroški]]</f>
        <v>300</v>
      </c>
    </row>
    <row r="53" spans="2:7" ht="16.5" customHeight="1" x14ac:dyDescent="0.25">
      <c r="B53" t="s">
        <v>103</v>
      </c>
      <c r="C53" t="s">
        <v>48</v>
      </c>
      <c r="D53" s="47"/>
      <c r="E53" s="47"/>
      <c r="F53" s="47">
        <f>Podatki_o_proračunu[[#This Row],[Predvideni stroški]]-Podatki_o_proračunu[[#This Row],[Dejanski stroški]]</f>
        <v>0</v>
      </c>
      <c r="G53" s="47">
        <f>Podatki_o_proračunu[[#This Row],[Dejanski stroški]]</f>
        <v>0</v>
      </c>
    </row>
    <row r="54" spans="2:7" ht="16.5" customHeight="1" x14ac:dyDescent="0.25">
      <c r="B54" t="s">
        <v>104</v>
      </c>
      <c r="C54" t="s">
        <v>48</v>
      </c>
      <c r="D54" s="47"/>
      <c r="E54" s="47"/>
      <c r="F54" s="47">
        <f>Podatki_o_proračunu[[#This Row],[Predvideni stroški]]-Podatki_o_proračunu[[#This Row],[Dejanski stroški]]</f>
        <v>0</v>
      </c>
      <c r="G54" s="47">
        <f>Podatki_o_proračunu[[#This Row],[Dejanski stroški]]</f>
        <v>0</v>
      </c>
    </row>
    <row r="55" spans="2:7" ht="16.5" customHeight="1" x14ac:dyDescent="0.25">
      <c r="B55" t="s">
        <v>105</v>
      </c>
      <c r="C55" t="s">
        <v>49</v>
      </c>
      <c r="D55" s="47">
        <v>100</v>
      </c>
      <c r="E55" s="47">
        <v>150</v>
      </c>
      <c r="F55" s="47">
        <f>Podatki_o_proračunu[[#This Row],[Predvideni stroški]]-Podatki_o_proračunu[[#This Row],[Dejanski stroški]]</f>
        <v>-50</v>
      </c>
      <c r="G55" s="47">
        <f>Podatki_o_proračunu[[#This Row],[Dejanski stroški]]</f>
        <v>150</v>
      </c>
    </row>
    <row r="56" spans="2:7" ht="16.5" customHeight="1" x14ac:dyDescent="0.25">
      <c r="B56" t="s">
        <v>106</v>
      </c>
      <c r="C56" t="s">
        <v>49</v>
      </c>
      <c r="D56" s="47">
        <v>450</v>
      </c>
      <c r="E56" s="47">
        <v>400</v>
      </c>
      <c r="F56" s="47">
        <f>Podatki_o_proračunu[[#This Row],[Predvideni stroški]]-Podatki_o_proračunu[[#This Row],[Dejanski stroški]]</f>
        <v>50</v>
      </c>
      <c r="G56" s="47">
        <f>Podatki_o_proračunu[[#This Row],[Dejanski stroški]]</f>
        <v>400</v>
      </c>
    </row>
    <row r="57" spans="2:7" ht="16.5" customHeight="1" x14ac:dyDescent="0.25">
      <c r="B57" t="s">
        <v>43</v>
      </c>
      <c r="C57" t="s">
        <v>49</v>
      </c>
      <c r="D57" s="47">
        <v>300</v>
      </c>
      <c r="E57" s="47">
        <v>300</v>
      </c>
      <c r="F57" s="47">
        <f>Podatki_o_proračunu[[#This Row],[Predvideni stroški]]-Podatki_o_proračunu[[#This Row],[Dejanski stroški]]</f>
        <v>0</v>
      </c>
      <c r="G57" s="47">
        <f>Podatki_o_proračunu[[#This Row],[Dejanski stroški]]</f>
        <v>300</v>
      </c>
    </row>
    <row r="58" spans="2:7" ht="16.5" customHeight="1" x14ac:dyDescent="0.25">
      <c r="B58" t="s">
        <v>107</v>
      </c>
      <c r="C58" t="s">
        <v>49</v>
      </c>
      <c r="D58" s="47">
        <v>25</v>
      </c>
      <c r="E58" s="47">
        <v>25</v>
      </c>
      <c r="F58" s="47">
        <f>Podatki_o_proračunu[[#This Row],[Predvideni stroški]]-Podatki_o_proračunu[[#This Row],[Dejanski stroški]]</f>
        <v>0</v>
      </c>
      <c r="G58" s="47">
        <f>Podatki_o_proračunu[[#This Row],[Dejanski stroški]]</f>
        <v>25</v>
      </c>
    </row>
    <row r="59" spans="2:7" ht="16.5" customHeight="1" x14ac:dyDescent="0.25">
      <c r="B59" t="s">
        <v>77</v>
      </c>
      <c r="C59" t="s">
        <v>49</v>
      </c>
      <c r="D59" s="47">
        <v>100</v>
      </c>
      <c r="E59" s="47">
        <v>50</v>
      </c>
      <c r="F59" s="47">
        <f>Podatki_o_proračunu[[#This Row],[Predvideni stroški]]-Podatki_o_proračunu[[#This Row],[Dejanski stroški]]</f>
        <v>50</v>
      </c>
      <c r="G59" s="47">
        <f>Podatki_o_proračunu[[#This Row],[Dejanski stroški]]</f>
        <v>50</v>
      </c>
    </row>
    <row r="60" spans="2:7" ht="16.5" customHeight="1" x14ac:dyDescent="0.25">
      <c r="B60" t="s">
        <v>108</v>
      </c>
      <c r="C60" t="s">
        <v>49</v>
      </c>
      <c r="D60" s="47"/>
      <c r="E60" s="47"/>
      <c r="F60" s="47">
        <f>Podatki_o_proračunu[[#This Row],[Predvideni stroški]]-Podatki_o_proračunu[[#This Row],[Dejanski stroški]]</f>
        <v>0</v>
      </c>
      <c r="G60" s="47">
        <f>Podatki_o_proračunu[[#This Row],[Dejanski stroški]]</f>
        <v>0</v>
      </c>
    </row>
    <row r="61" spans="2:7" ht="16.5" customHeight="1" thickBot="1" x14ac:dyDescent="0.3">
      <c r="B61" t="s">
        <v>109</v>
      </c>
      <c r="C61" t="s">
        <v>49</v>
      </c>
      <c r="D61" s="47">
        <v>450</v>
      </c>
      <c r="E61" s="47">
        <v>450</v>
      </c>
      <c r="F61" s="47">
        <f>Podatki_o_proračunu[[#This Row],[Predvideni stroški]]-Podatki_o_proračunu[[#This Row],[Dejanski stroški]]</f>
        <v>0</v>
      </c>
      <c r="G61" s="47">
        <f>Podatki_o_proračunu[[#This Row],[Dejanski stroški]]</f>
        <v>450</v>
      </c>
    </row>
    <row r="62" spans="2:7" ht="16.5" customHeight="1" thickTop="1" x14ac:dyDescent="0.25">
      <c r="B62" s="43" t="s">
        <v>118</v>
      </c>
      <c r="C62" s="43"/>
      <c r="D62" s="49">
        <f>SUBTOTAL(109,Podatki_o_proračunu[Predvideni stroški])</f>
        <v>7915</v>
      </c>
      <c r="E62" s="49">
        <f>SUBTOTAL(109,Podatki_o_proračunu[Dejanski stroški])</f>
        <v>7860</v>
      </c>
      <c r="F62" s="49">
        <f>SUBTOTAL(109,Podatki_o_proračunu[Razlika])</f>
        <v>55</v>
      </c>
      <c r="G62" s="49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mergeCells count="2">
    <mergeCell ref="B1:E1"/>
    <mergeCell ref="F1:G1"/>
  </mergeCells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57" priority="15">
      <formula>F3&lt;0</formula>
    </cfRule>
  </conditionalFormatting>
  <dataValidations count="1">
    <dataValidation type="list" allowBlank="1" showInputMessage="1" showErrorMessage="1" errorTitle="Neveljavni podatki" error="Če morate na ta seznam dodati novo kategorijo, lahko nove elemente seznama dodate v stolpec za iskanje kategorije proračuna na delovnem listu »Seznami za iskanje«." sqref="C4:C61 C3" xr:uid="{00000000-0002-0000-0100-000000000000}">
      <formula1>Kategorija_proračuna</formula1>
    </dataValidation>
  </dataValidations>
  <hyperlinks>
    <hyperlink ref="F1:G1" location="'Poročilo mesečnega proračuna'!A1" tooltip="Izberite, če se želite premakniti na delovni list »Poročilo mesečnega proračuna«." display="Monthly Budget Report" xr:uid="{E3F8C65C-F3ED-4591-8287-EA567EF294A5}"/>
  </hyperlinks>
  <pageMargins left="0.5" right="0.5" top="0.75" bottom="0.75" header="0.3" footer="0.3"/>
  <pageSetup paperSize="9" scale="76" fitToHeight="0" orientation="portrait" horizontalDpi="200" verticalDpi="200" r:id="rId1"/>
  <ignoredErrors>
    <ignoredError sqref="F4:G5 F37:G40 F42:G45 F48:G54 F60:G60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E15"/>
  <sheetViews>
    <sheetView showGridLines="0" workbookViewId="0"/>
  </sheetViews>
  <sheetFormatPr defaultRowHeight="13.5" x14ac:dyDescent="0.25"/>
  <cols>
    <col min="1" max="1" width="2.625" style="31" customWidth="1"/>
    <col min="2" max="2" width="30.75" customWidth="1"/>
    <col min="3" max="3" width="13.625" customWidth="1"/>
    <col min="4" max="4" width="4.625" customWidth="1"/>
    <col min="5" max="5" width="39.375" customWidth="1"/>
    <col min="6" max="6" width="2.625" customWidth="1"/>
  </cols>
  <sheetData>
    <row r="1" spans="1:5" ht="23.25" customHeight="1" x14ac:dyDescent="0.25">
      <c r="A1" s="31" t="s">
        <v>114</v>
      </c>
      <c r="B1" s="17" t="s">
        <v>115</v>
      </c>
      <c r="E1" s="17" t="s">
        <v>116</v>
      </c>
    </row>
    <row r="2" spans="1:5" ht="13.5" customHeight="1" x14ac:dyDescent="0.25">
      <c r="B2" s="53" t="s">
        <v>37</v>
      </c>
      <c r="C2" s="54" t="s">
        <v>33</v>
      </c>
      <c r="E2" s="2" t="s">
        <v>117</v>
      </c>
    </row>
    <row r="3" spans="1:5" ht="16.5" customHeight="1" x14ac:dyDescent="0.25">
      <c r="B3" s="1" t="s">
        <v>38</v>
      </c>
      <c r="C3" s="47">
        <v>140</v>
      </c>
      <c r="E3" t="s">
        <v>38</v>
      </c>
    </row>
    <row r="4" spans="1:5" ht="16.5" customHeight="1" x14ac:dyDescent="0.25">
      <c r="B4" s="1" t="s">
        <v>39</v>
      </c>
      <c r="C4" s="47">
        <v>358</v>
      </c>
      <c r="E4" t="s">
        <v>39</v>
      </c>
    </row>
    <row r="5" spans="1:5" ht="16.5" customHeight="1" x14ac:dyDescent="0.25">
      <c r="B5" s="1" t="s">
        <v>40</v>
      </c>
      <c r="C5" s="47">
        <v>1320</v>
      </c>
      <c r="E5" t="s">
        <v>40</v>
      </c>
    </row>
    <row r="6" spans="1:5" ht="16.5" customHeight="1" x14ac:dyDescent="0.25">
      <c r="B6" s="1" t="s">
        <v>41</v>
      </c>
      <c r="C6" s="47">
        <v>125</v>
      </c>
      <c r="E6" t="s">
        <v>41</v>
      </c>
    </row>
    <row r="7" spans="1:5" ht="16.5" customHeight="1" x14ac:dyDescent="0.25">
      <c r="B7" s="1" t="s">
        <v>42</v>
      </c>
      <c r="C7" s="47">
        <v>2702</v>
      </c>
      <c r="E7" t="s">
        <v>42</v>
      </c>
    </row>
    <row r="8" spans="1:5" ht="16.5" customHeight="1" x14ac:dyDescent="0.25">
      <c r="B8" s="1" t="s">
        <v>43</v>
      </c>
      <c r="C8" s="47">
        <v>900</v>
      </c>
      <c r="E8" t="s">
        <v>43</v>
      </c>
    </row>
    <row r="9" spans="1:5" ht="16.5" customHeight="1" x14ac:dyDescent="0.25">
      <c r="B9" s="1" t="s">
        <v>44</v>
      </c>
      <c r="C9" s="47">
        <v>200</v>
      </c>
      <c r="E9" t="s">
        <v>44</v>
      </c>
    </row>
    <row r="10" spans="1:5" ht="16.5" customHeight="1" x14ac:dyDescent="0.25">
      <c r="B10" s="1" t="s">
        <v>45</v>
      </c>
      <c r="C10" s="47">
        <v>140</v>
      </c>
      <c r="E10" t="s">
        <v>45</v>
      </c>
    </row>
    <row r="11" spans="1:5" ht="16.5" customHeight="1" x14ac:dyDescent="0.25">
      <c r="B11" s="1" t="s">
        <v>46</v>
      </c>
      <c r="C11" s="47">
        <v>100</v>
      </c>
      <c r="E11" t="s">
        <v>46</v>
      </c>
    </row>
    <row r="12" spans="1:5" ht="16.5" customHeight="1" x14ac:dyDescent="0.25">
      <c r="B12" s="1" t="s">
        <v>47</v>
      </c>
      <c r="C12" s="47">
        <v>200</v>
      </c>
      <c r="E12" t="s">
        <v>47</v>
      </c>
    </row>
    <row r="13" spans="1:5" ht="16.5" customHeight="1" x14ac:dyDescent="0.25">
      <c r="B13" s="1" t="s">
        <v>48</v>
      </c>
      <c r="C13" s="47">
        <v>300</v>
      </c>
      <c r="E13" t="s">
        <v>48</v>
      </c>
    </row>
    <row r="14" spans="1:5" ht="16.5" customHeight="1" x14ac:dyDescent="0.25">
      <c r="B14" s="1" t="s">
        <v>49</v>
      </c>
      <c r="C14" s="47">
        <v>1375</v>
      </c>
      <c r="E14" t="s">
        <v>49</v>
      </c>
    </row>
    <row r="15" spans="1:5" ht="16.5" customHeight="1" x14ac:dyDescent="0.25">
      <c r="B15" s="29" t="s">
        <v>50</v>
      </c>
      <c r="C15" s="48">
        <v>7860</v>
      </c>
    </row>
  </sheetData>
  <pageMargins left="0.7" right="0.7" top="0.75" bottom="0.75" header="0.3" footer="0.3"/>
  <pageSetup paperSize="9" orientation="portrait" verticalDpi="4294967295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Začetek</vt:lpstr>
      <vt:lpstr>Poročilo mesečnega proračuna</vt:lpstr>
      <vt:lpstr>Mesečni stroški</vt:lpstr>
      <vt:lpstr>Dodatni podatki</vt:lpstr>
      <vt:lpstr>Kategorija_proračuna</vt:lpstr>
      <vt:lpstr>'Mesečni stroški'!Tiskanje_naslovov</vt:lpstr>
      <vt:lpstr>'Poročilo mesečnega proračuna'!Tiskanje_naslovov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2018-05-30T11:27:41Z</dcterms:created>
  <dcterms:modified xsi:type="dcterms:W3CDTF">2019-02-14T06:08:37Z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2018-05-30T11:27:51.6699020Z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