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2435"/>
  </bookViews>
  <sheets>
    <sheet name="SEZNAM INVENTARJA OPREME" sheetId="1" r:id="rId1"/>
  </sheets>
  <definedNames>
    <definedName name="NaslovStolpca1">Podatki[[#Headers],[Sredstvo ali serijska številka]]</definedName>
    <definedName name="_xlnm.Print_Titles" localSheetId="0">'SEZNAM INVENTARJA OPREME'!$3:$4</definedName>
    <definedName name="Razčlenjevalnik_Lokacija">#N/A</definedName>
    <definedName name="Razčlenjevalnik_Ohranjenost">#N/A</definedName>
    <definedName name="Razčlenjevalnik_Preostala_življenjska_doba">#N/A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M8" i="1" l="1"/>
  <c r="O8" i="1" s="1"/>
  <c r="M9" i="1"/>
  <c r="O9" i="1" s="1"/>
  <c r="Q8" i="1"/>
  <c r="R8" i="1" s="1"/>
  <c r="Q9" i="1"/>
  <c r="R9" i="1" s="1"/>
  <c r="S8" i="1" l="1"/>
  <c r="S9" i="1"/>
  <c r="Q5" i="1"/>
  <c r="Q6" i="1"/>
  <c r="Q7" i="1"/>
  <c r="M5" i="1" l="1"/>
  <c r="O5" i="1" s="1"/>
  <c r="M6" i="1"/>
  <c r="O6" i="1" s="1"/>
  <c r="M7" i="1"/>
  <c r="O7" i="1" s="1"/>
  <c r="S5" i="1"/>
  <c r="S6" i="1"/>
  <c r="S7" i="1"/>
  <c r="R5" i="1" l="1"/>
  <c r="R7" i="1"/>
  <c r="R6" i="1"/>
</calcChain>
</file>

<file path=xl/sharedStrings.xml><?xml version="1.0" encoding="utf-8"?>
<sst xmlns="http://schemas.openxmlformats.org/spreadsheetml/2006/main" count="33" uniqueCount="28">
  <si>
    <t>SEZNAM INVENTARJA OPREME</t>
  </si>
  <si>
    <t>FIZIČNA OHRANJENOST</t>
  </si>
  <si>
    <t>Sredstvo ali serijska številka</t>
  </si>
  <si>
    <t>Opis elementa (znamka in model)</t>
  </si>
  <si>
    <t>Znamka in model</t>
  </si>
  <si>
    <t>Lokacija</t>
  </si>
  <si>
    <t>Glavna podružnica</t>
  </si>
  <si>
    <t>Vzhodna obala</t>
  </si>
  <si>
    <t>Ohranjenost</t>
  </si>
  <si>
    <t>Dobro</t>
  </si>
  <si>
    <t>Odlično</t>
  </si>
  <si>
    <t>Zadovoljivo</t>
  </si>
  <si>
    <t>Dobavitelj</t>
  </si>
  <si>
    <t>lokalni</t>
  </si>
  <si>
    <t xml:space="preserve">Preostala življenjska doba </t>
  </si>
  <si>
    <t>FINANČNO STANJE</t>
  </si>
  <si>
    <t>Začetna vrednost</t>
  </si>
  <si>
    <t>Polog</t>
  </si>
  <si>
    <t>Datum nakupa ali najema</t>
  </si>
  <si>
    <t>Kreditni pogoji v letih</t>
  </si>
  <si>
    <t>Obrestna mera posojila</t>
  </si>
  <si>
    <t>Mesečni obrok</t>
  </si>
  <si>
    <t>Mesečni operativni stroški</t>
  </si>
  <si>
    <t>Skupni mesečni stroški</t>
  </si>
  <si>
    <t>Letna linearna amortizacija</t>
  </si>
  <si>
    <t>Mesečna linearna amortizacija</t>
  </si>
  <si>
    <t>Trenutna vrednost</t>
  </si>
  <si>
    <t>Pričakovana vrednost ob odplačilu posojila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</si>
</sst>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24"/>
      <color theme="9" tint="-0.499984740745262"/>
      <name val="Century Gothic"/>
      <family val="2"/>
      <scheme val="major"/>
    </font>
    <font>
      <b/>
      <sz val="12"/>
      <color theme="9" tint="-0.499984740745262"/>
      <name val="Century Gothic"/>
      <family val="2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8">
    <xf numFmtId="0" fontId="0" fillId="0" borderId="0">
      <alignment wrapText="1"/>
    </xf>
    <xf numFmtId="0" fontId="2" fillId="3" borderId="2" applyNumberFormat="0" applyProtection="0">
      <alignment horizontal="center" vertical="center"/>
    </xf>
    <xf numFmtId="0" fontId="2" fillId="4" borderId="3" applyNumberFormat="0" applyProtection="0">
      <alignment horizontal="center" vertical="center"/>
    </xf>
    <xf numFmtId="164" fontId="3" fillId="0" borderId="0" applyFont="0" applyFill="0" applyBorder="0" applyProtection="0">
      <alignment horizontal="right"/>
    </xf>
    <xf numFmtId="164" fontId="3" fillId="2" borderId="0" applyFont="0" applyBorder="0" applyProtection="0">
      <alignment horizontal="right"/>
    </xf>
    <xf numFmtId="10" fontId="3" fillId="0" borderId="0" applyFont="0" applyFill="0" applyBorder="0" applyAlignment="0" applyProtection="0"/>
    <xf numFmtId="0" fontId="1" fillId="0" borderId="1" applyNumberFormat="0" applyFill="0" applyAlignment="0" applyProtection="0"/>
    <xf numFmtId="14" fontId="3" fillId="0" borderId="0" applyFont="0" applyFill="0" applyBorder="0">
      <alignment horizontal="right"/>
    </xf>
  </cellStyleXfs>
  <cellXfs count="14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1" xfId="6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10" fontId="0" fillId="0" borderId="0" xfId="5" applyFont="1" applyFill="1" applyBorder="1" applyAlignment="1">
      <alignment wrapText="1"/>
    </xf>
    <xf numFmtId="165" fontId="0" fillId="0" borderId="0" xfId="3" applyNumberFormat="1" applyFont="1" applyFill="1" applyBorder="1">
      <alignment horizontal="right"/>
    </xf>
    <xf numFmtId="165" fontId="0" fillId="2" borderId="0" xfId="4" applyNumberFormat="1" applyFont="1" applyBorder="1">
      <alignment horizontal="right"/>
    </xf>
    <xf numFmtId="14" fontId="0" fillId="0" borderId="0" xfId="7" applyNumberFormat="1" applyFont="1" applyFill="1" applyBorder="1">
      <alignment horizontal="right"/>
    </xf>
    <xf numFmtId="0" fontId="1" fillId="0" borderId="1" xfId="6" applyAlignment="1">
      <alignment horizontal="center"/>
    </xf>
    <xf numFmtId="0" fontId="2" fillId="3" borderId="2" xfId="1">
      <alignment horizontal="center" vertical="center"/>
    </xf>
    <xf numFmtId="0" fontId="2" fillId="4" borderId="3" xfId="2">
      <alignment horizontal="center" vertical="center"/>
    </xf>
    <xf numFmtId="0" fontId="1" fillId="0" borderId="1" xfId="6" applyAlignment="1">
      <alignment wrapText="1"/>
    </xf>
  </cellXfs>
  <cellStyles count="8">
    <cellStyle name="Currency" xfId="3" builtinId="4" customBuiltin="1"/>
    <cellStyle name="Currency [0]" xfId="4" builtinId="7" customBuiltin="1"/>
    <cellStyle name="Datum" xfId="7"/>
    <cellStyle name="Heading 1" xfId="1" builtinId="16" customBuiltin="1"/>
    <cellStyle name="Heading 2" xfId="2" builtinId="17" customBuiltin="1"/>
    <cellStyle name="Normal" xfId="0" builtinId="0" customBuiltin="1"/>
    <cellStyle name="Percent" xfId="5" builtinId="5" customBuiltin="1"/>
    <cellStyle name="Title" xfId="6" builtinId="15" customBuiltin="1"/>
  </cellStyles>
  <dxfs count="17"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6" formatCode="d/mm/yyyy"/>
    </dxf>
    <dxf>
      <numFmt numFmtId="165" formatCode="#,##0.00\ &quot;€&quot;"/>
    </dxf>
    <dxf>
      <numFmt numFmtId="165" formatCode="#,##0.00\ &quot;€&quot;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Seznam inventarja opreme" defaultPivotStyle="PivotStyleLight16">
    <tableStyle name="Seznam inventarja opreme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323849</xdr:colOff>
      <xdr:row>0</xdr:row>
      <xdr:rowOff>9524</xdr:rowOff>
    </xdr:from>
    <xdr:to>
      <xdr:col>9</xdr:col>
      <xdr:colOff>380999</xdr:colOff>
      <xdr:row>1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Lokacija" descr="Filtriranje tabele s podatki glede na lokacij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okac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95949" y="9524"/>
              <a:ext cx="305752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l" sz="1100"/>
                <a:t>Ta oblika predstavlja razčlenjevalnik tabele. Razčlenjevalniki tabel so podprti v Excelu in novejših različicah.
Če je bila oblika spremenjena v starejši različici Excela ali pa če je bil delovni zvezek shranjen v programu Excel 2007 ali v starejši različici, razčlenjevalnika ni mogoče uporabiti.</a:t>
              </a:r>
            </a:p>
          </xdr:txBody>
        </xdr:sp>
      </mc:Fallback>
    </mc:AlternateContent>
    <xdr:clientData fPrintsWithSheet="0"/>
  </xdr:twoCellAnchor>
  <xdr:twoCellAnchor editAs="oneCell">
    <xdr:from>
      <xdr:col>10</xdr:col>
      <xdr:colOff>47624</xdr:colOff>
      <xdr:row>0</xdr:row>
      <xdr:rowOff>0</xdr:rowOff>
    </xdr:from>
    <xdr:to>
      <xdr:col>12</xdr:col>
      <xdr:colOff>133350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Ohranjenost" descr="Filtriranje tabele s podatki glede na ohranjenost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hranjenos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29674" y="0"/>
              <a:ext cx="2047876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l" sz="1100"/>
                <a:t>Ta oblika predstavlja razčlenjevalnik tabele. Razčlenjevalniki tabel so podprti v Excelu in novejših različicah.
Če je bila oblika spremenjena v starejši različici Excela ali pa če je bil delovni zvezek shranjen v programu Excel 2007 ali v starejši različici, razčlenjevalnika ni mogoče uporabiti.</a:t>
              </a:r>
            </a:p>
          </xdr:txBody>
        </xdr:sp>
      </mc:Fallback>
    </mc:AlternateContent>
    <xdr:clientData fPrintsWithSheet="0"/>
  </xdr:twoCellAnchor>
  <xdr:twoCellAnchor editAs="oneCell">
    <xdr:from>
      <xdr:col>13</xdr:col>
      <xdr:colOff>28574</xdr:colOff>
      <xdr:row>0</xdr:row>
      <xdr:rowOff>0</xdr:rowOff>
    </xdr:from>
    <xdr:to>
      <xdr:col>14</xdr:col>
      <xdr:colOff>590549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Preostala življenjska doba " descr="Filtriranje tabele glede na preostalo življenjsko dobo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eostala življenjska doba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25224" y="0"/>
              <a:ext cx="193357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l" sz="1100"/>
                <a:t>Ta oblika predstavlja razčlenjevalnik tabele. Razčlenjevalniki tabel so podprti v Excelu in novejših različicah.
Če je bila oblika spremenjena v starejši različici Excela ali pa če je bil delovni zvezek shranjen v programu Excel 2007 ali v starejši različici, razčlenjevalnika ni mogoče uporabiti.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azčlenjevalnik_Lokacija" sourceName="Lokacija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azčlenjevalnik_Ohranjenost" sourceName="Ohranjenost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azčlenjevalnik_Preostala_življenjska_doba" sourceName="Preostala življenjska doba 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Lokacija" cache="Razčlenjevalnik_Lokacija" caption="Lokacija" columnCount="3" rowHeight="241300"/>
  <slicer name="Ohranjenost" cache="Razčlenjevalnik_Ohranjenost" caption="Ohranjenost" columnCount="3" rowHeight="241300"/>
  <slicer name="Preostala življenjska doba " cache="Razčlenjevalnik_Preostala_življenjska_doba" caption="Preostala življenjska doba " columnCount="6" rowHeight="241300"/>
</slicers>
</file>

<file path=xl/tables/table1.xml><?xml version="1.0" encoding="utf-8"?>
<table xmlns="http://schemas.openxmlformats.org/spreadsheetml/2006/main" id="1" name="Podatki" displayName="Podatki" ref="B4:S9" totalsRowShown="0">
  <autoFilter ref="B4:S9"/>
  <tableColumns count="18">
    <tableColumn id="1" name="Sredstvo ali serijska številka"/>
    <tableColumn id="2" name="Opis elementa (znamka in model)"/>
    <tableColumn id="3" name="Lokacija"/>
    <tableColumn id="4" name="Ohranjenost"/>
    <tableColumn id="5" name="Dobavitelj"/>
    <tableColumn id="6" name="Preostala življenjska doba "/>
    <tableColumn id="7" name="Začetna vrednost" dataDxfId="9"/>
    <tableColumn id="8" name="Polog" dataDxfId="8"/>
    <tableColumn id="9" name="Datum nakupa ali najema" dataDxfId="7"/>
    <tableColumn id="10" name="Kreditni pogoji v letih"/>
    <tableColumn id="11" name="Obrestna mera posojila"/>
    <tableColumn id="12" name="Mesečni obrok" dataDxfId="6">
      <calculatedColumnFormula>IFERROR(IF(AND(Podatki[[#This Row],[Začetna vrednost]]&gt;0,Podatki[[#This Row],[Začetna vrednost]]&lt;&gt;Podatki[[#This Row],[Polog]]),-1*PMT(Podatki[[#This Row],[Obrestna mera posojila]]/12,Podatki[[#This Row],[Kreditni pogoji v letih]]*12,Podatki[[#This Row],[Začetna vrednost]]-Podatki[[#This Row],[Polog]]),0),0)</calculatedColumnFormula>
    </tableColumn>
    <tableColumn id="13" name="Mesečni operativni stroški" dataDxfId="5"/>
    <tableColumn id="14" name="Skupni mesečni stroški" dataDxfId="4">
      <calculatedColumnFormula>IFERROR(Podatki[[#This Row],[Mesečni operativni stroški]]+Podatki[[#This Row],[Mesečni obrok]],"")</calculatedColumnFormula>
    </tableColumn>
    <tableColumn id="15" name="Pričakovana vrednost ob odplačilu posojila" dataDxfId="3"/>
    <tableColumn id="16" name="Letna linearna amortizacija" dataDxfId="2">
      <calculatedColumnFormula>IFERROR(IF(Podatki[[#This Row],[Začetna vrednost]]&gt;0,SLN(Podatki[[#This Row],[Začetna vrednost]],Podatki[[#This Row],[Pričakovana vrednost ob odplačilu posojila]],Podatki[[#This Row],[Preostala življenjska doba ]]),0),0)</calculatedColumnFormula>
    </tableColumn>
    <tableColumn id="17" name="Mesečna linearna amortizacija" dataDxfId="1">
      <calculatedColumnFormula>IFERROR(Podatki[[#This Row],[Letna linearna amortizacija]]/12,0)</calculatedColumnFormula>
    </tableColumn>
    <tableColumn id="18" name="Trenutna vrednost" dataDxfId="0">
      <calculatedColumnFormula>IFERROR(Podatki[[#This Row],[Začetna vrednost]]-(Podatki[[#This Row],[Letna linearna amortizacija]]*((TODAY()-Podatki[[#This Row],[Datum nakupa ali najema]])/365)),0)</calculatedColumnFormula>
    </tableColumn>
  </tableColumns>
  <tableStyleInfo name="Seznam inventarja opreme" showFirstColumn="0" showLastColumn="0" showRowStripes="1" showColumnStripes="0"/>
  <extLst>
    <ext xmlns:x14="http://schemas.microsoft.com/office/spreadsheetml/2009/9/main" uri="{504A1905-F514-4f6f-8877-14C23A59335A}">
      <x14:table altTextSummary="V to tabelo vnesite fizično ohranjenost in finančno stanje opreme. Mesečna plačila, skupni mesečni stroški, letna in mesečna amortizacija ter trenutna vrednost je samodejno izračunana.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S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0.85546875" style="1" customWidth="1"/>
    <col min="3" max="3" width="19.7109375" customWidth="1"/>
    <col min="4" max="4" width="21.140625" customWidth="1"/>
    <col min="5" max="5" width="14.7109375" customWidth="1"/>
    <col min="6" max="6" width="13.42578125" customWidth="1"/>
    <col min="7" max="7" width="17.5703125" customWidth="1"/>
    <col min="8" max="8" width="14.7109375" customWidth="1"/>
    <col min="9" max="9" width="12.7109375" customWidth="1"/>
    <col min="10" max="10" width="19.7109375" customWidth="1"/>
    <col min="11" max="12" width="14.7109375" customWidth="1"/>
    <col min="13" max="13" width="17.28515625" customWidth="1"/>
    <col min="14" max="14" width="20.5703125" customWidth="1"/>
    <col min="15" max="15" width="17.42578125" customWidth="1"/>
    <col min="16" max="16" width="23.7109375" customWidth="1"/>
    <col min="17" max="18" width="19.7109375" customWidth="1"/>
    <col min="19" max="19" width="16.7109375" customWidth="1"/>
    <col min="20" max="20" width="2.7109375" customWidth="1"/>
  </cols>
  <sheetData>
    <row r="1" spans="2:19" ht="60" customHeight="1" thickBot="1" x14ac:dyDescent="0.45">
      <c r="B1" s="13" t="s">
        <v>0</v>
      </c>
      <c r="C1" s="13"/>
      <c r="D1" s="13"/>
      <c r="E1" s="13"/>
      <c r="F1" s="13"/>
      <c r="G1" s="10"/>
      <c r="H1" s="10"/>
      <c r="I1" s="10"/>
      <c r="J1" s="10"/>
      <c r="K1" s="10"/>
      <c r="L1" s="10"/>
      <c r="M1" s="10"/>
      <c r="N1" s="13"/>
      <c r="O1" s="13"/>
      <c r="P1" s="2"/>
      <c r="Q1" s="2"/>
      <c r="R1" s="2"/>
      <c r="S1" s="2"/>
    </row>
    <row r="2" spans="2:19" ht="23.1" customHeight="1" x14ac:dyDescent="0.25">
      <c r="B2"/>
    </row>
    <row r="3" spans="2:19" ht="30" customHeight="1" x14ac:dyDescent="0.25">
      <c r="B3" s="11" t="s">
        <v>1</v>
      </c>
      <c r="C3" s="11"/>
      <c r="D3" s="11"/>
      <c r="E3" s="11"/>
      <c r="F3" s="11"/>
      <c r="G3" s="11"/>
      <c r="H3" s="12" t="s">
        <v>15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19" ht="30" customHeight="1" x14ac:dyDescent="0.25">
      <c r="B4" s="3" t="s">
        <v>2</v>
      </c>
      <c r="C4" s="3" t="s">
        <v>3</v>
      </c>
      <c r="D4" s="3" t="s">
        <v>5</v>
      </c>
      <c r="E4" s="3" t="s">
        <v>8</v>
      </c>
      <c r="F4" s="3" t="s">
        <v>12</v>
      </c>
      <c r="G4" s="3" t="s">
        <v>14</v>
      </c>
      <c r="H4" s="3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M4" s="3" t="s">
        <v>21</v>
      </c>
      <c r="N4" s="3" t="s">
        <v>22</v>
      </c>
      <c r="O4" s="3" t="s">
        <v>23</v>
      </c>
      <c r="P4" s="3" t="s">
        <v>27</v>
      </c>
      <c r="Q4" s="3" t="s">
        <v>24</v>
      </c>
      <c r="R4" s="3" t="s">
        <v>25</v>
      </c>
      <c r="S4" s="3" t="s">
        <v>26</v>
      </c>
    </row>
    <row r="5" spans="2:19" ht="30" customHeight="1" x14ac:dyDescent="0.25">
      <c r="B5" s="4">
        <v>123</v>
      </c>
      <c r="C5" s="3" t="s">
        <v>4</v>
      </c>
      <c r="D5" s="3" t="s">
        <v>6</v>
      </c>
      <c r="E5" s="3" t="s">
        <v>9</v>
      </c>
      <c r="F5" s="3" t="s">
        <v>13</v>
      </c>
      <c r="G5" s="5">
        <v>5</v>
      </c>
      <c r="H5" s="7">
        <v>30000</v>
      </c>
      <c r="I5" s="7">
        <v>5000</v>
      </c>
      <c r="J5" s="9">
        <f ca="1">DATE(YEAR(TODAY())-2, 1,1)</f>
        <v>42370</v>
      </c>
      <c r="K5" s="5">
        <v>4</v>
      </c>
      <c r="L5" s="6">
        <v>0.1</v>
      </c>
      <c r="M5" s="8">
        <f>IFERROR(IF(AND(Podatki[[#This Row],[Začetna vrednost]]&gt;0,Podatki[[#This Row],[Začetna vrednost]]&lt;&gt;Podatki[[#This Row],[Polog]]),-1*PMT(Podatki[[#This Row],[Obrestna mera posojila]]/12,Podatki[[#This Row],[Kreditni pogoji v letih]]*12,Podatki[[#This Row],[Začetna vrednost]]-Podatki[[#This Row],[Polog]]),0),0)</f>
        <v>634.06458586867973</v>
      </c>
      <c r="N5" s="7">
        <v>200</v>
      </c>
      <c r="O5" s="8">
        <f>IFERROR(Podatki[[#This Row],[Mesečni operativni stroški]]+Podatki[[#This Row],[Mesečni obrok]],"")</f>
        <v>834.06458586867973</v>
      </c>
      <c r="P5" s="7">
        <v>20000</v>
      </c>
      <c r="Q5" s="8">
        <f>IFERROR(IF(Podatki[[#This Row],[Začetna vrednost]]&gt;0,SLN(Podatki[[#This Row],[Začetna vrednost]],Podatki[[#This Row],[Pričakovana vrednost ob odplačilu posojila]],Podatki[[#This Row],[Preostala življenjska doba ]]),0),0)</f>
        <v>2000</v>
      </c>
      <c r="R5" s="8">
        <f>IFERROR(Podatki[[#This Row],[Letna linearna amortizacija]]/12,0)</f>
        <v>166.66666666666666</v>
      </c>
      <c r="S5" s="8">
        <f ca="1">IFERROR(Podatki[[#This Row],[Začetna vrednost]]-(Podatki[[#This Row],[Letna linearna amortizacija]]*((TODAY()-Podatki[[#This Row],[Datum nakupa ali najema]])/365)),0)</f>
        <v>25013.698630136987</v>
      </c>
    </row>
    <row r="6" spans="2:19" ht="30" customHeight="1" x14ac:dyDescent="0.25">
      <c r="B6" s="4">
        <v>456</v>
      </c>
      <c r="C6" s="3" t="s">
        <v>4</v>
      </c>
      <c r="D6" s="3" t="s">
        <v>6</v>
      </c>
      <c r="E6" s="3" t="s">
        <v>10</v>
      </c>
      <c r="F6" s="3" t="s">
        <v>13</v>
      </c>
      <c r="G6" s="5">
        <v>3</v>
      </c>
      <c r="H6" s="7">
        <v>5000</v>
      </c>
      <c r="I6" s="7">
        <v>5000</v>
      </c>
      <c r="J6" s="9">
        <f ca="1">DATE(YEAR(TODAY())-1, 1,1)</f>
        <v>42736</v>
      </c>
      <c r="K6" s="5"/>
      <c r="L6" s="6"/>
      <c r="M6" s="8">
        <f>IFERROR(IF(AND(Podatki[[#This Row],[Začetna vrednost]]&gt;0,Podatki[[#This Row],[Začetna vrednost]]&lt;&gt;Podatki[[#This Row],[Polog]]),-1*PMT(Podatki[[#This Row],[Obrestna mera posojila]]/12,Podatki[[#This Row],[Kreditni pogoji v letih]]*12,Podatki[[#This Row],[Začetna vrednost]]-Podatki[[#This Row],[Polog]]),0),0)</f>
        <v>0</v>
      </c>
      <c r="N6" s="7">
        <v>20</v>
      </c>
      <c r="O6" s="8">
        <f>IFERROR(Podatki[[#This Row],[Mesečni operativni stroški]]+Podatki[[#This Row],[Mesečni obrok]],"")</f>
        <v>20</v>
      </c>
      <c r="P6" s="7"/>
      <c r="Q6" s="8">
        <f>IFERROR(IF(Podatki[[#This Row],[Začetna vrednost]]&gt;0,SLN(Podatki[[#This Row],[Začetna vrednost]],Podatki[[#This Row],[Pričakovana vrednost ob odplačilu posojila]],Podatki[[#This Row],[Preostala življenjska doba ]]),0),0)</f>
        <v>1666.6666666666667</v>
      </c>
      <c r="R6" s="8">
        <f>IFERROR(Podatki[[#This Row],[Letna linearna amortizacija]]/12,0)</f>
        <v>138.88888888888889</v>
      </c>
      <c r="S6" s="8">
        <f ca="1">IFERROR(Podatki[[#This Row],[Začetna vrednost]]-(Podatki[[#This Row],[Letna linearna amortizacija]]*((TODAY()-Podatki[[#This Row],[Datum nakupa ali najema]])/365)),0)</f>
        <v>2515.9817351598172</v>
      </c>
    </row>
    <row r="7" spans="2:19" ht="30" customHeight="1" x14ac:dyDescent="0.25">
      <c r="B7" s="4">
        <v>789</v>
      </c>
      <c r="C7" s="3" t="s">
        <v>4</v>
      </c>
      <c r="D7" s="3" t="s">
        <v>7</v>
      </c>
      <c r="E7" s="3" t="s">
        <v>11</v>
      </c>
      <c r="F7" s="3" t="s">
        <v>13</v>
      </c>
      <c r="G7" s="5">
        <v>6</v>
      </c>
      <c r="H7" s="7">
        <v>50000</v>
      </c>
      <c r="I7" s="7">
        <v>20000</v>
      </c>
      <c r="J7" s="9">
        <f ca="1">TODAY()</f>
        <v>43280</v>
      </c>
      <c r="K7" s="5">
        <v>5</v>
      </c>
      <c r="L7" s="6">
        <v>0.05</v>
      </c>
      <c r="M7" s="8">
        <f>IFERROR(IF(AND(Podatki[[#This Row],[Začetna vrednost]]&gt;0,Podatki[[#This Row],[Začetna vrednost]]&lt;&gt;Podatki[[#This Row],[Polog]]),-1*PMT(Podatki[[#This Row],[Obrestna mera posojila]]/12,Podatki[[#This Row],[Kreditni pogoji v letih]]*12,Podatki[[#This Row],[Začetna vrednost]]-Podatki[[#This Row],[Polog]]),0),0)</f>
        <v>566.13700932032805</v>
      </c>
      <c r="N7" s="7">
        <v>40</v>
      </c>
      <c r="O7" s="8">
        <f>IFERROR(Podatki[[#This Row],[Mesečni operativni stroški]]+Podatki[[#This Row],[Mesečni obrok]],"")</f>
        <v>606.13700932032805</v>
      </c>
      <c r="P7" s="7">
        <v>1500</v>
      </c>
      <c r="Q7" s="8">
        <f>IFERROR(IF(Podatki[[#This Row],[Začetna vrednost]]&gt;0,SLN(Podatki[[#This Row],[Začetna vrednost]],Podatki[[#This Row],[Pričakovana vrednost ob odplačilu posojila]],Podatki[[#This Row],[Preostala življenjska doba ]]),0),0)</f>
        <v>8083.333333333333</v>
      </c>
      <c r="R7" s="8">
        <f>IFERROR(Podatki[[#This Row],[Letna linearna amortizacija]]/12,0)</f>
        <v>673.61111111111109</v>
      </c>
      <c r="S7" s="8">
        <f ca="1">IFERROR(Podatki[[#This Row],[Začetna vrednost]]-(Podatki[[#This Row],[Letna linearna amortizacija]]*((TODAY()-Podatki[[#This Row],[Datum nakupa ali najema]])/365)),0)</f>
        <v>50000</v>
      </c>
    </row>
    <row r="8" spans="2:19" ht="30" customHeight="1" x14ac:dyDescent="0.25">
      <c r="B8" s="4"/>
      <c r="C8" s="3"/>
      <c r="D8" s="3"/>
      <c r="E8" s="3"/>
      <c r="F8" s="3"/>
      <c r="G8" s="5"/>
      <c r="H8" s="7"/>
      <c r="I8" s="7"/>
      <c r="J8" s="9"/>
      <c r="K8" s="5"/>
      <c r="L8" s="6"/>
      <c r="M8" s="8">
        <f>IFERROR(IF(AND(Podatki[[#This Row],[Začetna vrednost]]&gt;0,Podatki[[#This Row],[Začetna vrednost]]&lt;&gt;Podatki[[#This Row],[Polog]]),-1*PMT(Podatki[[#This Row],[Obrestna mera posojila]]/12,Podatki[[#This Row],[Kreditni pogoji v letih]]*12,Podatki[[#This Row],[Začetna vrednost]]-Podatki[[#This Row],[Polog]]),0),0)</f>
        <v>0</v>
      </c>
      <c r="N8" s="7"/>
      <c r="O8" s="8">
        <f>IFERROR(Podatki[[#This Row],[Mesečni operativni stroški]]+Podatki[[#This Row],[Mesečni obrok]],"")</f>
        <v>0</v>
      </c>
      <c r="P8" s="7"/>
      <c r="Q8" s="8">
        <f>IFERROR(IF(Podatki[[#This Row],[Začetna vrednost]]&gt;0,SLN(Podatki[[#This Row],[Začetna vrednost]],Podatki[[#This Row],[Pričakovana vrednost ob odplačilu posojila]],Podatki[[#This Row],[Preostala življenjska doba ]]),0),0)</f>
        <v>0</v>
      </c>
      <c r="R8" s="8">
        <f>IFERROR(Podatki[[#This Row],[Letna linearna amortizacija]]/12,0)</f>
        <v>0</v>
      </c>
      <c r="S8" s="8">
        <f ca="1">IFERROR(Podatki[[#This Row],[Začetna vrednost]]-(Podatki[[#This Row],[Letna linearna amortizacija]]*((TODAY()-Podatki[[#This Row],[Datum nakupa ali najema]])/365)),0)</f>
        <v>0</v>
      </c>
    </row>
    <row r="9" spans="2:19" ht="30" customHeight="1" x14ac:dyDescent="0.25">
      <c r="B9" s="4"/>
      <c r="C9" s="3"/>
      <c r="D9" s="3"/>
      <c r="E9" s="3"/>
      <c r="F9" s="3"/>
      <c r="G9" s="5"/>
      <c r="H9" s="7"/>
      <c r="I9" s="7"/>
      <c r="J9" s="9"/>
      <c r="K9" s="5"/>
      <c r="L9" s="6"/>
      <c r="M9" s="8">
        <f>IFERROR(IF(AND(Podatki[[#This Row],[Začetna vrednost]]&gt;0,Podatki[[#This Row],[Začetna vrednost]]&lt;&gt;Podatki[[#This Row],[Polog]]),-1*PMT(Podatki[[#This Row],[Obrestna mera posojila]]/12,Podatki[[#This Row],[Kreditni pogoji v letih]]*12,Podatki[[#This Row],[Začetna vrednost]]-Podatki[[#This Row],[Polog]]),0),0)</f>
        <v>0</v>
      </c>
      <c r="N9" s="7"/>
      <c r="O9" s="8">
        <f>IFERROR(Podatki[[#This Row],[Mesečni operativni stroški]]+Podatki[[#This Row],[Mesečni obrok]],"")</f>
        <v>0</v>
      </c>
      <c r="P9" s="7"/>
      <c r="Q9" s="8">
        <f>IFERROR(IF(Podatki[[#This Row],[Začetna vrednost]]&gt;0,SLN(Podatki[[#This Row],[Začetna vrednost]],Podatki[[#This Row],[Pričakovana vrednost ob odplačilu posojila]],Podatki[[#This Row],[Preostala življenjska doba ]]),0),0)</f>
        <v>0</v>
      </c>
      <c r="R9" s="8">
        <f>IFERROR(Podatki[[#This Row],[Letna linearna amortizacija]]/12,0)</f>
        <v>0</v>
      </c>
      <c r="S9" s="8">
        <f ca="1">IFERROR(Podatki[[#This Row],[Začetna vrednost]]-(Podatki[[#This Row],[Letna linearna amortizacija]]*((TODAY()-Podatki[[#This Row],[Datum nakupa ali najema]])/365)),0)</f>
        <v>0</v>
      </c>
    </row>
  </sheetData>
  <mergeCells count="6">
    <mergeCell ref="G1:J1"/>
    <mergeCell ref="K1:M1"/>
    <mergeCell ref="B3:G3"/>
    <mergeCell ref="H3:S3"/>
    <mergeCell ref="B1:F1"/>
    <mergeCell ref="N1:O1"/>
  </mergeCells>
  <dataValidations count="26">
    <dataValidation allowBlank="1" showInputMessage="1" showErrorMessage="1" prompt="Na tem delovnem listu ustvarite seznam inventarja opreme. V tabelo s podatki vnesite podrobnosti o opremi, da izračunate plačilo, amortizacijo in vrednost. Uporabite razčlenjevalnike v celicah od G1 do N1, da filtrirate podatke." sqref="A1"/>
    <dataValidation allowBlank="1" showInputMessage="1" showErrorMessage="1" prompt="V tej celici je razčlenjevalnik lokacije. Uporabite ta razčlenjevalnik za filtriranje informacij glede na lokacijo." sqref="G1:J1"/>
    <dataValidation allowBlank="1" showInputMessage="1" showErrorMessage="1" prompt="V tej celici je razčlenjevalnik ohranjenosti. Uporabite ta razčlenjevalnik za filtriranje informacij glede na ohranjenost opreme." sqref="K1:M1"/>
    <dataValidation allowBlank="1" showInputMessage="1" showErrorMessage="1" prompt="V tej celici je razčlenjevalnik preostale življenjske dobe. Uporabite ta razčlenjevalnik za filtriranje informacij glede na preostalo življenjsko dobo." sqref="N1"/>
    <dataValidation allowBlank="1" showInputMessage="1" showErrorMessage="1" prompt="V spodnjo tabelo v stolpce od B do G vnesite informacije o fizični ohranjenosti opreme." sqref="B3:G3"/>
    <dataValidation allowBlank="1" showInputMessage="1" showErrorMessage="1" prompt="V spodnjo tabelo v stolpce od H do S vnesite informacije o finančnem stanju opreme." sqref="H3:S3"/>
    <dataValidation allowBlank="1" showInputMessage="1" showErrorMessage="1" prompt="V ta stolpec pod ta naslov vnesite sredstvo ali serijsko številko. Če želite poiskati določene vnose, uporabite filtre naslovov." sqref="B4"/>
    <dataValidation allowBlank="1" showInputMessage="1" showErrorMessage="1" prompt="V ta stolpec pod ta naslov vnesite opis elementa (znamka in model)." sqref="C4"/>
    <dataValidation allowBlank="1" showInputMessage="1" showErrorMessage="1" prompt="V ta stolpec pod ta naslov vnesite lokacijo." sqref="D4"/>
    <dataValidation allowBlank="1" showInputMessage="1" showErrorMessage="1" prompt="V ta stolpec pod ta naslov vnesite ohranjenost." sqref="E4"/>
    <dataValidation allowBlank="1" showInputMessage="1" showErrorMessage="1" prompt="V ta stolpec pod ta naslov vnesite dobavitelja." sqref="F4"/>
    <dataValidation allowBlank="1" showInputMessage="1" showErrorMessage="1" prompt="V ta stolpec pod ta naslov vnesite preostalo življenjsko dobo." sqref="G4"/>
    <dataValidation allowBlank="1" showInputMessage="1" showErrorMessage="1" prompt="V ta stolpec pod ta naslov vnesite začetno vrednost." sqref="H4"/>
    <dataValidation allowBlank="1" showInputMessage="1" showErrorMessage="1" prompt="V ta stolpec pod ta naslov vnesite polog." sqref="I4"/>
    <dataValidation allowBlank="1" showInputMessage="1" showErrorMessage="1" prompt="V ta stolpec pod ta naslov vnesite datum nakupa ali najema." sqref="J4"/>
    <dataValidation allowBlank="1" showInputMessage="1" showErrorMessage="1" prompt="V ta stolpec pod ta naslov vnesite kreditne pogoje v letih." sqref="K4"/>
    <dataValidation allowBlank="1" showInputMessage="1" showErrorMessage="1" prompt="V ta stolpec pod ta naslov vnesite obrestno mero posojila." sqref="L4"/>
    <dataValidation allowBlank="1" showInputMessage="1" showErrorMessage="1" prompt="Mesečni obrok je samodejno izračunan v tem stolpcu pod tem naslovom." sqref="M4"/>
    <dataValidation allowBlank="1" showInputMessage="1" showErrorMessage="1" prompt="V ta stolpec pod ta naslov vnesite mesečne operativne stroške." sqref="N4"/>
    <dataValidation allowBlank="1" showInputMessage="1" showErrorMessage="1" prompt="Skupni mesečni stroški so samodejno izračunani v tem stolpcu pod tem naslovom." sqref="O4"/>
    <dataValidation allowBlank="1" showInputMessage="1" showErrorMessage="1" prompt="V ta stolpec pod ta naslov vnesite pričakovano vrednost ob odplačilu posojila." sqref="P4"/>
    <dataValidation allowBlank="1" showInputMessage="1" showErrorMessage="1" prompt="Letna linearna amortizacija je samodejno izračunana v tem stolpcu pod tem naslovom." sqref="Q4"/>
    <dataValidation allowBlank="1" showInputMessage="1" showErrorMessage="1" prompt="Mesečna linearna amortizacija je samodejno izračunana v tem stolpcu pod tem naslovom." sqref="R4"/>
    <dataValidation allowBlank="1" showInputMessage="1" showErrorMessage="1" prompt="Trenutna vrednost se samodejno izračuna v tem stolpcu pod tem naslovom." sqref="S4"/>
    <dataValidation allowBlank="1" showInputMessage="1" showErrorMessage="1" prompt="V tej celici je naslov tega delovnega lista. Razčlenjevalniki za lokacijo, ohranjenost in preostalo življenjsko dobo so v celicah na desni." sqref="B1:F1"/>
    <dataValidation allowBlank="1" showInputMessage="1" showErrorMessage="1" prompt="Vnesite podrobnosti o opremi v spodnjo tabelo s podatki." sqref="B2"/>
  </dataValidations>
  <printOptions horizontalCentered="1"/>
  <pageMargins left="0.25" right="0.25" top="0.75" bottom="0.75" header="0.3" footer="0.3"/>
  <pageSetup scale="45" fitToHeight="0" orientation="landscape" r:id="rId1"/>
  <headerFooter differentFirst="1">
    <oddFooter>Page &amp;P of &amp;N</oddFooter>
  </headerFooter>
  <ignoredErrors>
    <ignoredError sqref="M6:M9 O8:O9 Q6 Q8:Q9 S8:S9" emptyCellReference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SEZNAM INVENTARJA OPREME</vt:lpstr>
      <vt:lpstr>NaslovStolpca1</vt:lpstr>
      <vt:lpstr>'SEZNAM INVENTARJA OPREME'!Print_Titles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2018-06-29T11:47:18Z</dcterms:created>
  <dcterms:modified xsi:type="dcterms:W3CDTF">2018-06-29T11:47:18Z</dcterms:modified>
</cp:coreProperties>
</file>