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4"/>
  <workbookPr filterPrivacy="1"/>
  <xr:revisionPtr revIDLastSave="0" documentId="13_ncr:1_{7CE4A5BE-BAEC-440E-B06C-40A1A5B97578}" xr6:coauthVersionLast="41" xr6:coauthVersionMax="41" xr10:uidLastSave="{00000000-0000-0000-0000-000000000000}"/>
  <bookViews>
    <workbookView xWindow="-120" yWindow="-120" windowWidth="28590" windowHeight="16215" xr2:uid="{00000000-000D-0000-FFFF-FFFF00000000}"/>
  </bookViews>
  <sheets>
    <sheet name="UPORABA TEGA DELOVNEGA ZVEZKA" sheetId="3" r:id="rId1"/>
    <sheet name="REDOVALNICA" sheetId="1" r:id="rId2"/>
  </sheets>
  <definedNames>
    <definedName name="Naslov1">Ocene[[#Headers],[Ime učenca]]</definedName>
    <definedName name="ObmočjeNaslova1..F20">REDOVALNICA!$B$17</definedName>
    <definedName name="ObmočjeNaslovaVrtice1..T5">REDOVALNICA!$G$3</definedName>
    <definedName name="ObmočjeNaslovaVrtice2..W8">REDOVALNICA!$E$7</definedName>
    <definedName name="TabelaRedovalnice">REDOVALNICA!$H$3:$T$5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" i="1" l="1"/>
  <c r="D11" i="1" l="1"/>
  <c r="F11" i="1" l="1"/>
  <c r="E11" i="1"/>
  <c r="D12" i="1" l="1"/>
  <c r="D13" i="1"/>
  <c r="D14" i="1"/>
  <c r="D15" i="1"/>
  <c r="E15" i="1" l="1"/>
  <c r="F15" i="1"/>
  <c r="E14" i="1"/>
  <c r="F14" i="1"/>
  <c r="E12" i="1"/>
  <c r="F12" i="1"/>
  <c r="E13" i="1"/>
  <c r="F13" i="1"/>
  <c r="D18" i="1"/>
  <c r="E18" i="1" s="1"/>
  <c r="D19" i="1"/>
  <c r="E19" i="1" s="1"/>
  <c r="D20" i="1"/>
  <c r="E20" i="1" s="1"/>
  <c r="F18" i="1" l="1"/>
  <c r="F20" i="1"/>
  <c r="F19" i="1"/>
</calcChain>
</file>

<file path=xl/sharedStrings.xml><?xml version="1.0" encoding="utf-8"?>
<sst xmlns="http://schemas.openxmlformats.org/spreadsheetml/2006/main" count="123" uniqueCount="56">
  <si>
    <t>NAVODILA</t>
  </si>
  <si>
    <r>
      <t>Z delovnim listom REDOVALNICA lahko izračunate ocene na podlagi pridobljenih točk pri posamezni nalogi.</t>
    </r>
    <r>
      <rPr>
        <sz val="10"/>
        <color rgb="FF000000"/>
        <rFont val="Segoe UI"/>
        <family val="2"/>
      </rPr>
      <t xml:space="preserve"> </t>
    </r>
  </si>
  <si>
    <r>
      <rPr>
        <b/>
        <sz val="11"/>
        <rFont val="Century Gothic"/>
        <family val="2"/>
        <scheme val="minor"/>
      </rPr>
      <t xml:space="preserve">Navodila: </t>
    </r>
    <r>
      <rPr>
        <sz val="11"/>
        <color theme="6" tint="-0.249977111117893"/>
        <rFont val="Century Gothic"/>
        <family val="2"/>
        <scheme val="minor"/>
      </rPr>
      <t>Ne pozabite shraniti varnostnih kopij svojih ocen.</t>
    </r>
  </si>
  <si>
    <t>2. Prilagodite tabelo »Ocena in končna ocena« tako, da se ujema z vašim načinom ocenjevanja.</t>
  </si>
  <si>
    <t xml:space="preserve">3. Vnesite ime ocene ali preskusa znanja v celico G7, poleg tega pa še odstotek, kolikor je vredna posamezna ocena (na primer »Končna ocena« in »50 %«). </t>
  </si>
  <si>
    <t>Če želite spremeniti območje tiskanja, uporabite ukaz »Območje tiskanja« v meniju »Postavitev strani«.</t>
  </si>
  <si>
    <t xml:space="preserve">Vrednosti »Rezultat«, »Črkovna ocena« in »Povprečna ocena« niso veljavne, dokler ni dokončanih 100 % preskusov in nalog. </t>
  </si>
  <si>
    <t>Vnesite vsako nalogo ali preskus znanja in odstotek skupne ocene v celice od G7 do W8.</t>
  </si>
  <si>
    <t>IME VAŠE ŠOLE</t>
  </si>
  <si>
    <t>Ime učitelja</t>
  </si>
  <si>
    <t>Predavanje/projekt</t>
  </si>
  <si>
    <t>Leto/semester</t>
  </si>
  <si>
    <t>Ime učenca</t>
  </si>
  <si>
    <t>Povzetek predavanja</t>
  </si>
  <si>
    <t xml:space="preserve"> Povprečno</t>
  </si>
  <si>
    <t xml:space="preserve"> Najvišji rezultat</t>
  </si>
  <si>
    <t xml:space="preserve"> Najnižji rezultat</t>
  </si>
  <si>
    <t>ID študenta</t>
  </si>
  <si>
    <t>Rezultat</t>
  </si>
  <si>
    <t>Ime naloge ali preskusa znanja</t>
  </si>
  <si>
    <t>Odstotek (skupna vrednost bi morala biti 100 %)</t>
  </si>
  <si>
    <t>Črkovna ocena</t>
  </si>
  <si>
    <t>Povprečna ocena</t>
  </si>
  <si>
    <t>Stolpec 6</t>
  </si>
  <si>
    <t/>
  </si>
  <si>
    <t>5</t>
  </si>
  <si>
    <t>Stolpec 7</t>
  </si>
  <si>
    <t>-7</t>
  </si>
  <si>
    <t>Stolpec 8</t>
  </si>
  <si>
    <t>7</t>
  </si>
  <si>
    <t>Stolpec 9</t>
  </si>
  <si>
    <t>+7</t>
  </si>
  <si>
    <t>Stolpec 10</t>
  </si>
  <si>
    <t>-8</t>
  </si>
  <si>
    <t>Stolpec 11</t>
  </si>
  <si>
    <t>8</t>
  </si>
  <si>
    <t>Stolpec 12</t>
  </si>
  <si>
    <t>+8</t>
  </si>
  <si>
    <t>Stolpec 13</t>
  </si>
  <si>
    <t>-9</t>
  </si>
  <si>
    <t>Stolpec 14</t>
  </si>
  <si>
    <t>9</t>
  </si>
  <si>
    <t>Stolpec 15</t>
  </si>
  <si>
    <t>+9</t>
  </si>
  <si>
    <t>Stolpec 16</t>
  </si>
  <si>
    <t>-10</t>
  </si>
  <si>
    <t>Stolpec 17</t>
  </si>
  <si>
    <t>10</t>
  </si>
  <si>
    <t>Stolpec 18</t>
  </si>
  <si>
    <t>+10</t>
  </si>
  <si>
    <t>Stolpec 19</t>
  </si>
  <si>
    <t>Stolpec 20</t>
  </si>
  <si>
    <t>Stolpec 21</t>
  </si>
  <si>
    <t>Stolpec 22</t>
  </si>
  <si>
    <t xml:space="preserve">1. Vnesite ime vaše šole, informacije o razredu, imena študentov in ID-je študentov (izbirno).   </t>
  </si>
  <si>
    <t>4. Vnesite ocene za posameznega študenta za vsak preskus znanja. Vrednosti v stolpcih »Rezultat«, »Črkovna ocean« in »Povprečna ocean« so samodejno izračunane, vendar jih lahko po želji preglasite. Povprečna in končna ocena nista popolni, dokler ne vnesete vseh rezultatov.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</si>
</sst>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0.0%"/>
  </numFmts>
  <fonts count="25" x14ac:knownFonts="1">
    <font>
      <sz val="1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20"/>
      <color theme="4" tint="-0.499984740745262"/>
      <name val="Corbel"/>
      <family val="2"/>
      <scheme val="major"/>
    </font>
    <font>
      <sz val="14"/>
      <color theme="3"/>
      <name val="Corbel"/>
      <family val="2"/>
      <scheme val="major"/>
    </font>
    <font>
      <b/>
      <sz val="11"/>
      <color theme="3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name val="Century Gothic"/>
      <family val="2"/>
      <scheme val="minor"/>
    </font>
    <font>
      <i/>
      <sz val="11"/>
      <color theme="1" tint="0.34998626667073579"/>
      <name val="Century Gothic"/>
      <family val="2"/>
      <scheme val="minor"/>
    </font>
    <font>
      <sz val="11"/>
      <color theme="4" tint="-0.249977111117893"/>
      <name val="Century Gothic"/>
      <family val="2"/>
      <scheme val="minor"/>
    </font>
    <font>
      <b/>
      <sz val="11"/>
      <name val="Century Gothic"/>
      <family val="2"/>
      <scheme val="minor"/>
    </font>
    <font>
      <sz val="10"/>
      <color rgb="FF000000"/>
      <name val="Segoe UI"/>
      <family val="2"/>
    </font>
    <font>
      <sz val="11"/>
      <color theme="6" tint="-0.249977111117893"/>
      <name val="Century Gothic"/>
      <family val="2"/>
      <scheme val="minor"/>
    </font>
    <font>
      <sz val="18"/>
      <color theme="3"/>
      <name val="Corbel"/>
      <family val="2"/>
      <scheme val="major"/>
    </font>
    <font>
      <sz val="11"/>
      <color rgb="FF006100"/>
      <name val="Century Gothic"/>
      <family val="2"/>
      <scheme val="minor"/>
    </font>
    <font>
      <sz val="11"/>
      <color rgb="FF9C0006"/>
      <name val="Century Gothic"/>
      <family val="2"/>
      <scheme val="minor"/>
    </font>
    <font>
      <sz val="11"/>
      <color rgb="FF9C5700"/>
      <name val="Century Gothic"/>
      <family val="2"/>
      <scheme val="minor"/>
    </font>
    <font>
      <sz val="11"/>
      <color rgb="FF3F3F76"/>
      <name val="Century Gothic"/>
      <family val="2"/>
      <scheme val="minor"/>
    </font>
    <font>
      <b/>
      <sz val="11"/>
      <color rgb="FF3F3F3F"/>
      <name val="Century Gothic"/>
      <family val="2"/>
      <scheme val="minor"/>
    </font>
    <font>
      <b/>
      <sz val="11"/>
      <color rgb="FFFA7D00"/>
      <name val="Century Gothic"/>
      <family val="2"/>
      <scheme val="minor"/>
    </font>
    <font>
      <sz val="11"/>
      <color rgb="FFFA7D00"/>
      <name val="Century Gothic"/>
      <family val="2"/>
      <scheme val="minor"/>
    </font>
    <font>
      <sz val="11"/>
      <color rgb="FFFF0000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sz val="11"/>
      <color theme="0"/>
      <name val="Century Gothic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-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wrapText="1"/>
    </xf>
    <xf numFmtId="0" fontId="4" fillId="0" borderId="6" applyNumberFormat="0" applyFill="0" applyProtection="0">
      <alignment horizontal="left"/>
    </xf>
    <xf numFmtId="0" fontId="5" fillId="0" borderId="0" applyNumberFormat="0" applyFill="0" applyProtection="0">
      <alignment horizontal="left"/>
    </xf>
    <xf numFmtId="167" fontId="8" fillId="0" borderId="0" applyFill="0" applyBorder="0" applyAlignment="0" applyProtection="0"/>
    <xf numFmtId="165" fontId="8" fillId="0" borderId="0" applyFill="0" applyBorder="0" applyAlignment="0" applyProtection="0"/>
    <xf numFmtId="166" fontId="8" fillId="0" borderId="0" applyFill="0" applyBorder="0" applyAlignment="0" applyProtection="0"/>
    <xf numFmtId="164" fontId="8" fillId="0" borderId="0" applyFill="0" applyBorder="0" applyAlignment="0" applyProtection="0"/>
    <xf numFmtId="9" fontId="8" fillId="0" borderId="0" applyFill="0" applyBorder="0" applyAlignment="0" applyProtection="0"/>
    <xf numFmtId="0" fontId="6" fillId="0" borderId="8" applyNumberFormat="0" applyFill="0" applyAlignment="0" applyProtection="0"/>
    <xf numFmtId="0" fontId="8" fillId="4" borderId="7" applyNumberFormat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9" applyNumberFormat="0" applyAlignment="0" applyProtection="0"/>
    <xf numFmtId="0" fontId="19" fillId="9" borderId="10" applyNumberFormat="0" applyAlignment="0" applyProtection="0"/>
    <xf numFmtId="0" fontId="20" fillId="9" borderId="9" applyNumberFormat="0" applyAlignment="0" applyProtection="0"/>
    <xf numFmtId="0" fontId="21" fillId="0" borderId="11" applyNumberFormat="0" applyFill="0" applyAlignment="0" applyProtection="0"/>
    <xf numFmtId="0" fontId="7" fillId="10" borderId="12" applyNumberFormat="0" applyAlignment="0" applyProtection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29">
    <xf numFmtId="0" fontId="0" fillId="0" borderId="0" xfId="0">
      <alignment wrapText="1"/>
    </xf>
    <xf numFmtId="0" fontId="4" fillId="0" borderId="6" xfId="1">
      <alignment horizontal="left"/>
    </xf>
    <xf numFmtId="0" fontId="10" fillId="3" borderId="3" xfId="0" applyFont="1" applyFill="1" applyBorder="1">
      <alignment wrapText="1"/>
    </xf>
    <xf numFmtId="9" fontId="10" fillId="3" borderId="3" xfId="0" applyNumberFormat="1" applyFont="1" applyFill="1" applyBorder="1" applyAlignment="1">
      <alignment horizontal="left"/>
    </xf>
    <xf numFmtId="0" fontId="10" fillId="0" borderId="0" xfId="0" applyFont="1">
      <alignment wrapText="1"/>
    </xf>
    <xf numFmtId="0" fontId="10" fillId="0" borderId="0" xfId="0" applyFont="1" applyAlignment="1">
      <alignment horizontal="left"/>
    </xf>
    <xf numFmtId="0" fontId="10" fillId="3" borderId="4" xfId="0" applyFont="1" applyFill="1" applyBorder="1">
      <alignment wrapText="1"/>
    </xf>
    <xf numFmtId="0" fontId="10" fillId="3" borderId="4" xfId="0" applyFont="1" applyFill="1" applyBorder="1" applyAlignment="1">
      <alignment horizontal="left"/>
    </xf>
    <xf numFmtId="0" fontId="3" fillId="3" borderId="2" xfId="0" applyFont="1" applyFill="1" applyBorder="1">
      <alignment wrapText="1"/>
    </xf>
    <xf numFmtId="168" fontId="3" fillId="3" borderId="2" xfId="0" applyNumberFormat="1" applyFont="1" applyFill="1" applyBorder="1">
      <alignment wrapText="1"/>
    </xf>
    <xf numFmtId="0" fontId="7" fillId="2" borderId="2" xfId="0" applyFont="1" applyFill="1" applyBorder="1">
      <alignment wrapText="1"/>
    </xf>
    <xf numFmtId="0" fontId="3" fillId="3" borderId="5" xfId="0" applyFont="1" applyFill="1" applyBorder="1">
      <alignment wrapText="1"/>
    </xf>
    <xf numFmtId="168" fontId="3" fillId="3" borderId="5" xfId="0" applyNumberFormat="1" applyFont="1" applyFill="1" applyBorder="1">
      <alignment wrapText="1"/>
    </xf>
    <xf numFmtId="0" fontId="3" fillId="0" borderId="2" xfId="0" applyFont="1" applyBorder="1">
      <alignment wrapText="1"/>
    </xf>
    <xf numFmtId="168" fontId="3" fillId="0" borderId="2" xfId="0" applyNumberFormat="1" applyFont="1" applyBorder="1">
      <alignment wrapText="1"/>
    </xf>
    <xf numFmtId="0" fontId="2" fillId="3" borderId="2" xfId="0" applyFont="1" applyFill="1" applyBorder="1">
      <alignment wrapText="1"/>
    </xf>
    <xf numFmtId="0" fontId="0" fillId="0" borderId="0" xfId="0" applyAlignment="1">
      <alignment vertical="center" wrapText="1"/>
    </xf>
    <xf numFmtId="0" fontId="6" fillId="0" borderId="0" xfId="11" applyAlignment="1">
      <alignment horizontal="center" vertical="center" wrapText="1"/>
    </xf>
    <xf numFmtId="168" fontId="0" fillId="0" borderId="0" xfId="0" applyNumberFormat="1">
      <alignment wrapText="1"/>
    </xf>
    <xf numFmtId="0" fontId="5" fillId="0" borderId="0" xfId="2">
      <alignment horizontal="left"/>
    </xf>
    <xf numFmtId="0" fontId="5" fillId="0" borderId="0" xfId="2" applyAlignment="1">
      <alignment horizontal="left"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7" fillId="2" borderId="1" xfId="0" applyFont="1" applyFill="1" applyBorder="1">
      <alignment wrapText="1"/>
    </xf>
    <xf numFmtId="0" fontId="7" fillId="2" borderId="2" xfId="0" applyFont="1" applyFill="1" applyBorder="1">
      <alignment wrapText="1"/>
    </xf>
    <xf numFmtId="0" fontId="3" fillId="3" borderId="2" xfId="0" applyFont="1" applyFill="1" applyBorder="1">
      <alignment wrapText="1"/>
    </xf>
    <xf numFmtId="0" fontId="3" fillId="0" borderId="2" xfId="0" applyFont="1" applyBorder="1">
      <alignment wrapText="1"/>
    </xf>
    <xf numFmtId="0" fontId="3" fillId="3" borderId="5" xfId="0" applyFont="1" applyFill="1" applyBorder="1">
      <alignment wrapText="1"/>
    </xf>
    <xf numFmtId="0" fontId="0" fillId="0" borderId="0" xfId="0">
      <alignment wrapText="1"/>
    </xf>
  </cellXfs>
  <cellStyles count="47">
    <cellStyle name="20 % – Poudarek1" xfId="24" builtinId="30" customBuiltin="1"/>
    <cellStyle name="20 % – Poudarek2" xfId="28" builtinId="34" customBuiltin="1"/>
    <cellStyle name="20 % – Poudarek3" xfId="32" builtinId="38" customBuiltin="1"/>
    <cellStyle name="20 % – Poudarek4" xfId="36" builtinId="42" customBuiltin="1"/>
    <cellStyle name="20 % – Poudarek5" xfId="40" builtinId="46" customBuiltin="1"/>
    <cellStyle name="20 % – Poudarek6" xfId="44" builtinId="50" customBuiltin="1"/>
    <cellStyle name="40 % – Poudarek1" xfId="25" builtinId="31" customBuiltin="1"/>
    <cellStyle name="40 % – Poudarek2" xfId="29" builtinId="35" customBuiltin="1"/>
    <cellStyle name="40 % – Poudarek3" xfId="33" builtinId="39" customBuiltin="1"/>
    <cellStyle name="40 % – Poudarek4" xfId="37" builtinId="43" customBuiltin="1"/>
    <cellStyle name="40 % – Poudarek5" xfId="41" builtinId="47" customBuiltin="1"/>
    <cellStyle name="40 % – Poudarek6" xfId="45" builtinId="51" customBuiltin="1"/>
    <cellStyle name="60 % – Poudarek1" xfId="26" builtinId="32" customBuiltin="1"/>
    <cellStyle name="60 % – Poudarek2" xfId="30" builtinId="36" customBuiltin="1"/>
    <cellStyle name="60 % – Poudarek3" xfId="34" builtinId="40" customBuiltin="1"/>
    <cellStyle name="60 % – Poudarek4" xfId="38" builtinId="44" customBuiltin="1"/>
    <cellStyle name="60 % – Poudarek5" xfId="42" builtinId="48" customBuiltin="1"/>
    <cellStyle name="60 % – Poudarek6" xfId="46" builtinId="52" customBuiltin="1"/>
    <cellStyle name="Dobro" xfId="13" builtinId="26" customBuiltin="1"/>
    <cellStyle name="Izhod" xfId="17" builtinId="21" customBuiltin="1"/>
    <cellStyle name="Naslov" xfId="12" builtinId="15" customBuiltin="1"/>
    <cellStyle name="Naslov 1" xfId="1" builtinId="16" customBuiltin="1"/>
    <cellStyle name="Naslov 2" xfId="2" builtinId="17" customBuiltin="1"/>
    <cellStyle name="Naslov 3" xfId="8" builtinId="18" customBuiltin="1"/>
    <cellStyle name="Naslov 4" xfId="11" builtinId="19" customBuiltin="1"/>
    <cellStyle name="Navadno" xfId="0" builtinId="0" customBuiltin="1"/>
    <cellStyle name="Nevtralno" xfId="15" builtinId="28" customBuiltin="1"/>
    <cellStyle name="Odstotek" xfId="7" builtinId="5" customBuiltin="1"/>
    <cellStyle name="Opomba" xfId="9" builtinId="10" customBuiltin="1"/>
    <cellStyle name="Opozorilo" xfId="21" builtinId="11" customBuiltin="1"/>
    <cellStyle name="Pojasnjevalno besedilo" xfId="10" builtinId="53" customBuiltin="1"/>
    <cellStyle name="Poudarek1" xfId="23" builtinId="29" customBuiltin="1"/>
    <cellStyle name="Poudarek2" xfId="27" builtinId="33" customBuiltin="1"/>
    <cellStyle name="Poudarek3" xfId="31" builtinId="37" customBuiltin="1"/>
    <cellStyle name="Poudarek4" xfId="35" builtinId="41" customBuiltin="1"/>
    <cellStyle name="Poudarek5" xfId="39" builtinId="45" customBuiltin="1"/>
    <cellStyle name="Poudarek6" xfId="43" builtinId="49" customBuiltin="1"/>
    <cellStyle name="Povezana celica" xfId="19" builtinId="24" customBuiltin="1"/>
    <cellStyle name="Preveri celico" xfId="20" builtinId="23" customBuiltin="1"/>
    <cellStyle name="Računanje" xfId="18" builtinId="22" customBuiltin="1"/>
    <cellStyle name="Slabo" xfId="14" builtinId="27" customBuiltin="1"/>
    <cellStyle name="Valuta" xfId="5" builtinId="4" customBuiltin="1"/>
    <cellStyle name="Valuta [0]" xfId="6" builtinId="7" customBuiltin="1"/>
    <cellStyle name="Vejica" xfId="3" builtinId="3" customBuiltin="1"/>
    <cellStyle name="Vejica [0]" xfId="4" builtinId="6" customBuiltin="1"/>
    <cellStyle name="Vnos" xfId="16" builtinId="20" customBuiltin="1"/>
    <cellStyle name="Vsota" xfId="22" builtinId="25" customBuiltin="1"/>
  </cellStyles>
  <dxfs count="3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charset val="238"/>
        <scheme val="minor"/>
      </font>
    </dxf>
    <dxf>
      <numFmt numFmtId="168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charset val="238"/>
        <scheme val="minor"/>
      </font>
    </dxf>
    <dxf>
      <numFmt numFmtId="168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charset val="238"/>
        <scheme val="minor"/>
      </font>
    </dxf>
    <dxf>
      <numFmt numFmtId="168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charset val="238"/>
        <scheme val="minor"/>
      </font>
    </dxf>
    <dxf>
      <numFmt numFmtId="168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charset val="238"/>
        <scheme val="minor"/>
      </font>
    </dxf>
    <dxf>
      <numFmt numFmtId="168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charset val="238"/>
        <scheme val="minor"/>
      </font>
    </dxf>
    <dxf>
      <numFmt numFmtId="168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charset val="238"/>
        <scheme val="minor"/>
      </font>
    </dxf>
    <dxf>
      <numFmt numFmtId="168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charset val="238"/>
        <scheme val="minor"/>
      </font>
    </dxf>
    <dxf>
      <numFmt numFmtId="168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charset val="238"/>
        <scheme val="minor"/>
      </font>
    </dxf>
    <dxf>
      <numFmt numFmtId="168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charset val="238"/>
        <scheme val="minor"/>
      </font>
    </dxf>
    <dxf>
      <numFmt numFmtId="168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charset val="238"/>
        <scheme val="minor"/>
      </font>
    </dxf>
    <dxf>
      <numFmt numFmtId="168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charset val="238"/>
        <scheme val="minor"/>
      </font>
    </dxf>
    <dxf>
      <numFmt numFmtId="168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charset val="238"/>
        <scheme val="minor"/>
      </font>
    </dxf>
    <dxf>
      <numFmt numFmtId="168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charset val="238"/>
        <scheme val="minor"/>
      </font>
    </dxf>
    <dxf>
      <numFmt numFmtId="168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charset val="238"/>
        <scheme val="minor"/>
      </font>
    </dxf>
    <dxf>
      <numFmt numFmtId="168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charset val="238"/>
        <scheme val="minor"/>
      </font>
    </dxf>
    <dxf>
      <numFmt numFmtId="168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charset val="238"/>
        <scheme val="minor"/>
      </font>
    </dxf>
    <dxf>
      <numFmt numFmtId="168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charset val="238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Ocene" displayName="Ocene" ref="B10:W15" totalsRowDxfId="38">
  <autoFilter ref="B10:W15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</autoFilter>
  <tableColumns count="22">
    <tableColumn id="1" xr3:uid="{00000000-0010-0000-0000-000001000000}" name="Ime učenca" totalsRowLabel="Vsota" totalsRowDxfId="37"/>
    <tableColumn id="2" xr3:uid="{00000000-0010-0000-0000-000002000000}" name="ID študenta" totalsRowDxfId="36"/>
    <tableColumn id="3" xr3:uid="{00000000-0010-0000-0000-000003000000}" name="Rezultat">
      <calculatedColumnFormula>(IF(SUM(Ocene[[#This Row],[Stolpec 6]:[Stolpec 22]]),ROUND(SUMPRODUCT($G$8:$W$8,Ocene[[#This Row],[Stolpec 6]:[Stolpec 22]]),2),""))</calculatedColumnFormula>
    </tableColumn>
    <tableColumn id="4" xr3:uid="{00000000-0010-0000-0000-000004000000}" name="Črkovna ocena" totalsRowDxfId="35">
      <calculatedColumnFormula>IF(Ocene[[#This Row],[Rezultat]]&lt;&gt;"",HLOOKUP(Ocene[[#This Row],[Rezultat]],TabelaRedovalnice,2),"")</calculatedColumnFormula>
    </tableColumn>
    <tableColumn id="5" xr3:uid="{00000000-0010-0000-0000-000005000000}" name="Povprečna ocena" totalsRowDxfId="34">
      <calculatedColumnFormula>IF(Ocene[[#This Row],[Rezultat]]&lt;&gt;"",HLOOKUP(Ocene[[#This Row],[Rezultat]],TabelaRedovalnice,3),"")</calculatedColumnFormula>
    </tableColumn>
    <tableColumn id="6" xr3:uid="{00000000-0010-0000-0000-000006000000}" name="Stolpec 6" dataDxfId="33" totalsRowDxfId="32"/>
    <tableColumn id="7" xr3:uid="{00000000-0010-0000-0000-000007000000}" name="Stolpec 7" dataDxfId="31" totalsRowDxfId="30"/>
    <tableColumn id="8" xr3:uid="{00000000-0010-0000-0000-000008000000}" name="Stolpec 8" dataDxfId="29" totalsRowDxfId="28"/>
    <tableColumn id="9" xr3:uid="{00000000-0010-0000-0000-000009000000}" name="Stolpec 9" dataDxfId="27" totalsRowDxfId="26"/>
    <tableColumn id="10" xr3:uid="{00000000-0010-0000-0000-00000A000000}" name="Stolpec 10" dataDxfId="25" totalsRowDxfId="24"/>
    <tableColumn id="11" xr3:uid="{00000000-0010-0000-0000-00000B000000}" name="Stolpec 11" dataDxfId="23" totalsRowDxfId="22"/>
    <tableColumn id="12" xr3:uid="{00000000-0010-0000-0000-00000C000000}" name="Stolpec 12" dataDxfId="21" totalsRowDxfId="20"/>
    <tableColumn id="13" xr3:uid="{00000000-0010-0000-0000-00000D000000}" name="Stolpec 13" dataDxfId="19" totalsRowDxfId="18"/>
    <tableColumn id="14" xr3:uid="{00000000-0010-0000-0000-00000E000000}" name="Stolpec 14" dataDxfId="17" totalsRowDxfId="16"/>
    <tableColumn id="15" xr3:uid="{00000000-0010-0000-0000-00000F000000}" name="Stolpec 15" dataDxfId="15" totalsRowDxfId="14"/>
    <tableColumn id="16" xr3:uid="{00000000-0010-0000-0000-000010000000}" name="Stolpec 16" dataDxfId="13" totalsRowDxfId="12"/>
    <tableColumn id="17" xr3:uid="{00000000-0010-0000-0000-000011000000}" name="Stolpec 17" dataDxfId="11" totalsRowDxfId="10"/>
    <tableColumn id="18" xr3:uid="{00000000-0010-0000-0000-000012000000}" name="Stolpec 18" dataDxfId="9" totalsRowDxfId="8"/>
    <tableColumn id="19" xr3:uid="{00000000-0010-0000-0000-000013000000}" name="Stolpec 19" dataDxfId="7" totalsRowDxfId="6"/>
    <tableColumn id="20" xr3:uid="{00000000-0010-0000-0000-000014000000}" name="Stolpec 20" dataDxfId="5" totalsRowDxfId="4"/>
    <tableColumn id="21" xr3:uid="{00000000-0010-0000-0000-000015000000}" name="Stolpec 21" dataDxfId="3" totalsRowDxfId="2"/>
    <tableColumn id="22" xr3:uid="{00000000-0010-0000-0000-000016000000}" name="Stolpec 22" dataDxfId="1" totalsRow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V to tabelo vnesite ime učenca, ID učenca, točke in imena nalog. Ocena, odstotek, črkovna ocena in povprečna ocena so izračunani samodejno."/>
    </ext>
  </extLst>
</table>
</file>

<file path=xl/theme/theme1.xml><?xml version="1.0" encoding="utf-8"?>
<a:theme xmlns:a="http://schemas.openxmlformats.org/drawingml/2006/main" name="SchoolAthleticBudget">
  <a:themeElements>
    <a:clrScheme name="Gradebook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B0381C"/>
      </a:accent1>
      <a:accent2>
        <a:srgbClr val="2B759D"/>
      </a:accent2>
      <a:accent3>
        <a:srgbClr val="D9782E"/>
      </a:accent3>
      <a:accent4>
        <a:srgbClr val="538D32"/>
      </a:accent4>
      <a:accent5>
        <a:srgbClr val="724271"/>
      </a:accent5>
      <a:accent6>
        <a:srgbClr val="DCB330"/>
      </a:accent6>
      <a:hlink>
        <a:srgbClr val="2B759D"/>
      </a:hlink>
      <a:folHlink>
        <a:srgbClr val="724271"/>
      </a:folHlink>
    </a:clrScheme>
    <a:fontScheme name="Gradebook">
      <a:majorFont>
        <a:latin typeface="Corbel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E4E85E-7B4A-41AF-B3BB-801DC1C0C450}">
  <dimension ref="B1:B10"/>
  <sheetViews>
    <sheetView showGridLines="0" tabSelected="1" workbookViewId="0"/>
  </sheetViews>
  <sheetFormatPr defaultColWidth="9" defaultRowHeight="16.5" x14ac:dyDescent="0.3"/>
  <cols>
    <col min="1" max="1" width="2.625" customWidth="1"/>
    <col min="2" max="2" width="69" style="16" customWidth="1"/>
    <col min="3" max="3" width="2.625" customWidth="1"/>
  </cols>
  <sheetData>
    <row r="1" spans="2:2" ht="36.200000000000003" customHeight="1" x14ac:dyDescent="0.3">
      <c r="B1" s="17" t="s">
        <v>0</v>
      </c>
    </row>
    <row r="2" spans="2:2" ht="31.5" customHeight="1" x14ac:dyDescent="0.3">
      <c r="B2" t="s">
        <v>1</v>
      </c>
    </row>
    <row r="3" spans="2:2" x14ac:dyDescent="0.3">
      <c r="B3" t="s">
        <v>2</v>
      </c>
    </row>
    <row r="4" spans="2:2" ht="33" x14ac:dyDescent="0.3">
      <c r="B4" t="s">
        <v>54</v>
      </c>
    </row>
    <row r="5" spans="2:2" ht="33" x14ac:dyDescent="0.3">
      <c r="B5" t="s">
        <v>3</v>
      </c>
    </row>
    <row r="6" spans="2:2" ht="49.5" x14ac:dyDescent="0.3">
      <c r="B6" t="s">
        <v>4</v>
      </c>
    </row>
    <row r="7" spans="2:2" ht="83.25" customHeight="1" x14ac:dyDescent="0.3">
      <c r="B7" t="s">
        <v>55</v>
      </c>
    </row>
    <row r="8" spans="2:2" ht="33" x14ac:dyDescent="0.3">
      <c r="B8" t="s">
        <v>5</v>
      </c>
    </row>
    <row r="9" spans="2:2" ht="34.5" customHeight="1" x14ac:dyDescent="0.3">
      <c r="B9" t="s">
        <v>6</v>
      </c>
    </row>
    <row r="10" spans="2:2" ht="33" x14ac:dyDescent="0.3">
      <c r="B10" t="s">
        <v>7</v>
      </c>
    </row>
  </sheetData>
  <dataValidations count="2">
    <dataValidation allowBlank="1" showInputMessage="1" showErrorMessage="1" prompt="Navodila za uporabo tega delovnega zvezka so na tem delovnem listu, in sicer od celice B2 do B10." sqref="A1" xr:uid="{037442C1-38C3-4FD0-9D9A-8414B88A2771}"/>
    <dataValidation allowBlank="1" showInputMessage="1" showErrorMessage="1" prompt="Navodila so v spodnjih celicah od B2 do B10." sqref="B1" xr:uid="{6C3FE62F-E8D0-4D11-BC1B-8A49836930DB}"/>
  </dataValidation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1:W20"/>
  <sheetViews>
    <sheetView showGridLines="0" workbookViewId="0"/>
  </sheetViews>
  <sheetFormatPr defaultRowHeight="16.5" customHeight="1" x14ac:dyDescent="0.3"/>
  <cols>
    <col min="1" max="1" width="1.625" customWidth="1"/>
    <col min="2" max="2" width="36.375" customWidth="1"/>
    <col min="3" max="3" width="17.625" customWidth="1"/>
    <col min="4" max="4" width="18.625" customWidth="1"/>
    <col min="5" max="5" width="17.625" customWidth="1"/>
    <col min="6" max="6" width="27.75" customWidth="1"/>
    <col min="7" max="23" width="18.125" customWidth="1"/>
  </cols>
  <sheetData>
    <row r="1" spans="2:23" ht="36.200000000000003" customHeight="1" x14ac:dyDescent="0.4">
      <c r="B1" s="1" t="s">
        <v>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3" ht="16.5" customHeight="1" x14ac:dyDescent="0.3">
      <c r="B2" s="16"/>
      <c r="C2" s="16"/>
      <c r="D2" s="16"/>
      <c r="E2" s="16"/>
      <c r="F2" s="16"/>
    </row>
    <row r="3" spans="2:23" ht="16.5" customHeight="1" x14ac:dyDescent="0.3">
      <c r="B3" s="16"/>
      <c r="C3" s="16"/>
      <c r="D3" s="16"/>
      <c r="E3" s="16"/>
      <c r="F3" s="16"/>
      <c r="G3" s="2" t="s">
        <v>18</v>
      </c>
      <c r="H3" s="3">
        <v>0</v>
      </c>
      <c r="I3" s="3">
        <v>0.6</v>
      </c>
      <c r="J3" s="3">
        <v>0.63</v>
      </c>
      <c r="K3" s="3">
        <v>0.67</v>
      </c>
      <c r="L3" s="3">
        <v>0.7</v>
      </c>
      <c r="M3" s="3">
        <v>0.73</v>
      </c>
      <c r="N3" s="3">
        <v>0.77</v>
      </c>
      <c r="O3" s="3">
        <v>0.8</v>
      </c>
      <c r="P3" s="3">
        <v>0.83</v>
      </c>
      <c r="Q3" s="3">
        <v>0.87</v>
      </c>
      <c r="R3" s="3">
        <v>0.9</v>
      </c>
      <c r="S3" s="3">
        <v>0.93</v>
      </c>
      <c r="T3" s="3">
        <v>0.97</v>
      </c>
    </row>
    <row r="4" spans="2:23" ht="16.5" customHeight="1" x14ac:dyDescent="0.3">
      <c r="B4" s="16"/>
      <c r="C4" s="16"/>
      <c r="D4" s="16"/>
      <c r="E4" s="16"/>
      <c r="F4" s="16"/>
      <c r="G4" s="4" t="s">
        <v>21</v>
      </c>
      <c r="H4" s="5" t="s">
        <v>25</v>
      </c>
      <c r="I4" s="5" t="s">
        <v>27</v>
      </c>
      <c r="J4" s="5" t="s">
        <v>29</v>
      </c>
      <c r="K4" s="5" t="s">
        <v>31</v>
      </c>
      <c r="L4" s="5" t="s">
        <v>33</v>
      </c>
      <c r="M4" s="5" t="s">
        <v>35</v>
      </c>
      <c r="N4" s="5" t="s">
        <v>37</v>
      </c>
      <c r="O4" s="5" t="s">
        <v>39</v>
      </c>
      <c r="P4" s="5" t="s">
        <v>41</v>
      </c>
      <c r="Q4" s="5" t="s">
        <v>43</v>
      </c>
      <c r="R4" s="5" t="s">
        <v>45</v>
      </c>
      <c r="S4" s="5" t="s">
        <v>47</v>
      </c>
      <c r="T4" s="5" t="s">
        <v>49</v>
      </c>
    </row>
    <row r="5" spans="2:23" ht="16.5" customHeight="1" x14ac:dyDescent="0.3">
      <c r="B5" s="16"/>
      <c r="C5" s="16"/>
      <c r="D5" s="16"/>
      <c r="E5" s="16"/>
      <c r="F5" s="16"/>
      <c r="G5" s="6" t="s">
        <v>22</v>
      </c>
      <c r="H5" s="7">
        <v>0</v>
      </c>
      <c r="I5" s="7">
        <v>0.67</v>
      </c>
      <c r="J5" s="7">
        <v>1</v>
      </c>
      <c r="K5" s="7">
        <v>1.33</v>
      </c>
      <c r="L5" s="7">
        <v>1.67</v>
      </c>
      <c r="M5" s="7">
        <v>2</v>
      </c>
      <c r="N5" s="7">
        <v>2.33</v>
      </c>
      <c r="O5" s="7">
        <v>2.67</v>
      </c>
      <c r="P5" s="7">
        <v>3</v>
      </c>
      <c r="Q5" s="7">
        <v>3.33</v>
      </c>
      <c r="R5" s="7">
        <v>3.67</v>
      </c>
      <c r="S5" s="7">
        <v>4</v>
      </c>
      <c r="T5" s="7">
        <v>4</v>
      </c>
    </row>
    <row r="6" spans="2:23" ht="16.5" customHeight="1" x14ac:dyDescent="0.3">
      <c r="B6" s="19" t="s">
        <v>9</v>
      </c>
      <c r="C6" s="19"/>
      <c r="D6" s="19"/>
      <c r="E6" s="19"/>
      <c r="F6" s="19"/>
    </row>
    <row r="7" spans="2:23" ht="16.5" customHeight="1" x14ac:dyDescent="0.3">
      <c r="B7" s="19" t="s">
        <v>10</v>
      </c>
      <c r="C7" s="19"/>
      <c r="D7" s="19"/>
      <c r="E7" s="21" t="s">
        <v>19</v>
      </c>
      <c r="F7" s="21"/>
      <c r="G7" s="15"/>
      <c r="H7" s="15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</row>
    <row r="8" spans="2:23" ht="16.5" customHeight="1" x14ac:dyDescent="0.3">
      <c r="B8" s="20" t="s">
        <v>11</v>
      </c>
      <c r="C8" s="20"/>
      <c r="D8" s="20"/>
      <c r="E8" s="21" t="s">
        <v>20</v>
      </c>
      <c r="F8" s="21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</row>
    <row r="9" spans="2:23" ht="16.5" customHeight="1" x14ac:dyDescent="0.3">
      <c r="B9" s="20"/>
      <c r="C9" s="20"/>
      <c r="D9" s="20"/>
      <c r="E9" s="22" t="str">
        <f>"Skupni odstotek: "&amp;SUM(G8:W8)*100&amp;"%"</f>
        <v>Skupni odstotek: 0%</v>
      </c>
      <c r="F9" s="22"/>
    </row>
    <row r="10" spans="2:23" ht="16.5" customHeight="1" x14ac:dyDescent="0.3">
      <c r="B10" t="s">
        <v>12</v>
      </c>
      <c r="C10" t="s">
        <v>17</v>
      </c>
      <c r="D10" t="s">
        <v>18</v>
      </c>
      <c r="E10" t="s">
        <v>21</v>
      </c>
      <c r="F10" t="s">
        <v>22</v>
      </c>
      <c r="G10" t="s">
        <v>23</v>
      </c>
      <c r="H10" t="s">
        <v>26</v>
      </c>
      <c r="I10" t="s">
        <v>28</v>
      </c>
      <c r="J10" t="s">
        <v>30</v>
      </c>
      <c r="K10" t="s">
        <v>32</v>
      </c>
      <c r="L10" t="s">
        <v>34</v>
      </c>
      <c r="M10" t="s">
        <v>36</v>
      </c>
      <c r="N10" t="s">
        <v>38</v>
      </c>
      <c r="O10" t="s">
        <v>40</v>
      </c>
      <c r="P10" t="s">
        <v>42</v>
      </c>
      <c r="Q10" t="s">
        <v>44</v>
      </c>
      <c r="R10" t="s">
        <v>46</v>
      </c>
      <c r="S10" t="s">
        <v>48</v>
      </c>
      <c r="T10" t="s">
        <v>50</v>
      </c>
      <c r="U10" t="s">
        <v>51</v>
      </c>
      <c r="V10" t="s">
        <v>52</v>
      </c>
      <c r="W10" t="s">
        <v>53</v>
      </c>
    </row>
    <row r="11" spans="2:23" ht="16.5" customHeight="1" x14ac:dyDescent="0.3">
      <c r="D11" s="18" t="str">
        <f>(IF(SUM(Ocene[[#This Row],[Stolpec 6]:[Stolpec 22]]),ROUND(SUMPRODUCT($G$8:$W$8,Ocene[[#This Row],[Stolpec 6]:[Stolpec 22]]),2),""))</f>
        <v/>
      </c>
      <c r="E11" t="str">
        <f>IF(Ocene[[#This Row],[Rezultat]]&lt;&gt;"",HLOOKUP(Ocene[[#This Row],[Rezultat]],TabelaRedovalnice,2),"")</f>
        <v/>
      </c>
      <c r="F11" t="str">
        <f>IF(Ocene[[#This Row],[Rezultat]]&lt;&gt;"",HLOOKUP(Ocene[[#This Row],[Rezultat]],TabelaRedovalnice,3),"")</f>
        <v/>
      </c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</row>
    <row r="12" spans="2:23" ht="16.5" customHeight="1" x14ac:dyDescent="0.3">
      <c r="D12" s="18" t="str">
        <f>(IF(SUM(Ocene[[#This Row],[Stolpec 6]:[Stolpec 22]]),ROUND(SUMPRODUCT($G$8:$W$8,Ocene[[#This Row],[Stolpec 6]:[Stolpec 22]]),2),""))</f>
        <v/>
      </c>
      <c r="E12" t="str">
        <f>IF(Ocene[[#This Row],[Rezultat]]&lt;&gt;"",HLOOKUP(Ocene[[#This Row],[Rezultat]],TabelaRedovalnice,2),"")</f>
        <v/>
      </c>
      <c r="F12" t="str">
        <f>IF(Ocene[[#This Row],[Rezultat]]&lt;&gt;"",HLOOKUP(Ocene[[#This Row],[Rezultat]],TabelaRedovalnice,3),"")</f>
        <v/>
      </c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</row>
    <row r="13" spans="2:23" ht="16.5" customHeight="1" x14ac:dyDescent="0.3">
      <c r="D13" s="18" t="str">
        <f>(IF(SUM(Ocene[[#This Row],[Stolpec 6]:[Stolpec 22]]),ROUND(SUMPRODUCT($G$8:$W$8,Ocene[[#This Row],[Stolpec 6]:[Stolpec 22]]),2),""))</f>
        <v/>
      </c>
      <c r="E13" t="str">
        <f>IF(Ocene[[#This Row],[Rezultat]]&lt;&gt;"",HLOOKUP(Ocene[[#This Row],[Rezultat]],TabelaRedovalnice,2),"")</f>
        <v/>
      </c>
      <c r="F13" t="str">
        <f>IF(Ocene[[#This Row],[Rezultat]]&lt;&gt;"",HLOOKUP(Ocene[[#This Row],[Rezultat]],TabelaRedovalnice,3),"")</f>
        <v/>
      </c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</row>
    <row r="14" spans="2:23" ht="16.5" customHeight="1" x14ac:dyDescent="0.3">
      <c r="D14" s="18" t="str">
        <f>(IF(SUM(Ocene[[#This Row],[Stolpec 6]:[Stolpec 22]]),ROUND(SUMPRODUCT($G$8:$W$8,Ocene[[#This Row],[Stolpec 6]:[Stolpec 22]]),2),""))</f>
        <v/>
      </c>
      <c r="E14" t="str">
        <f>IF(Ocene[[#This Row],[Rezultat]]&lt;&gt;"",HLOOKUP(Ocene[[#This Row],[Rezultat]],TabelaRedovalnice,2),"")</f>
        <v/>
      </c>
      <c r="F14" t="str">
        <f>IF(Ocene[[#This Row],[Rezultat]]&lt;&gt;"",HLOOKUP(Ocene[[#This Row],[Rezultat]],TabelaRedovalnice,3),"")</f>
        <v/>
      </c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</row>
    <row r="15" spans="2:23" ht="16.5" customHeight="1" x14ac:dyDescent="0.3">
      <c r="D15" s="18" t="str">
        <f>(IF(SUM(Ocene[[#This Row],[Stolpec 6]:[Stolpec 22]]),ROUND(SUMPRODUCT($G$8:$W$8,Ocene[[#This Row],[Stolpec 6]:[Stolpec 22]]),2),""))</f>
        <v/>
      </c>
      <c r="E15" t="str">
        <f>IF(Ocene[[#This Row],[Rezultat]]&lt;&gt;"",HLOOKUP(Ocene[[#This Row],[Rezultat]],TabelaRedovalnice,2),"")</f>
        <v/>
      </c>
      <c r="F15" t="str">
        <f>IF(Ocene[[#This Row],[Rezultat]]&lt;&gt;"",HLOOKUP(Ocene[[#This Row],[Rezultat]],TabelaRedovalnice,3),"")</f>
        <v/>
      </c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</row>
    <row r="16" spans="2:23" ht="16.5" customHeight="1" x14ac:dyDescent="0.3">
      <c r="B16" s="28"/>
      <c r="C16" s="28"/>
      <c r="D16" s="28"/>
      <c r="E16" s="28"/>
      <c r="F16" s="28"/>
    </row>
    <row r="17" spans="2:23" ht="16.5" customHeight="1" x14ac:dyDescent="0.3">
      <c r="B17" s="23" t="s">
        <v>13</v>
      </c>
      <c r="C17" s="24"/>
      <c r="D17" s="10" t="s">
        <v>18</v>
      </c>
      <c r="E17" s="10" t="s">
        <v>21</v>
      </c>
      <c r="F17" s="10" t="s">
        <v>22</v>
      </c>
      <c r="G17" t="s">
        <v>24</v>
      </c>
      <c r="H17" t="s">
        <v>24</v>
      </c>
      <c r="I17" t="s">
        <v>24</v>
      </c>
      <c r="J17" t="s">
        <v>24</v>
      </c>
      <c r="K17" t="s">
        <v>24</v>
      </c>
      <c r="L17" t="s">
        <v>24</v>
      </c>
      <c r="M17" t="s">
        <v>24</v>
      </c>
      <c r="N17" t="s">
        <v>24</v>
      </c>
      <c r="O17" t="s">
        <v>24</v>
      </c>
      <c r="P17" t="s">
        <v>24</v>
      </c>
      <c r="Q17" t="s">
        <v>24</v>
      </c>
    </row>
    <row r="18" spans="2:23" ht="16.5" customHeight="1" x14ac:dyDescent="0.3">
      <c r="B18" s="25" t="s">
        <v>14</v>
      </c>
      <c r="C18" s="25"/>
      <c r="D18" s="12">
        <f>IFERROR(AVERAGE(Ocene[[#All],[Rezultat]]),0)</f>
        <v>0</v>
      </c>
      <c r="E18" s="11" t="str">
        <f>IFERROR(HLOOKUP(D18,TabelaRedovalnice,2),"")</f>
        <v>5</v>
      </c>
      <c r="F18" s="11">
        <f>IFERROR(AVERAGE(Ocene[[#All],[Povprečna ocena]]),0)</f>
        <v>0</v>
      </c>
      <c r="G18" t="s">
        <v>24</v>
      </c>
      <c r="H18" t="s">
        <v>24</v>
      </c>
      <c r="I18" t="s">
        <v>24</v>
      </c>
      <c r="J18" t="s">
        <v>24</v>
      </c>
      <c r="K18" t="s">
        <v>24</v>
      </c>
      <c r="L18" t="s">
        <v>24</v>
      </c>
      <c r="M18" t="s">
        <v>24</v>
      </c>
      <c r="N18" t="s">
        <v>24</v>
      </c>
      <c r="O18" t="s">
        <v>24</v>
      </c>
      <c r="P18" t="s">
        <v>24</v>
      </c>
      <c r="Q18" t="s">
        <v>24</v>
      </c>
      <c r="R18" t="s">
        <v>24</v>
      </c>
      <c r="S18" t="s">
        <v>24</v>
      </c>
      <c r="T18" t="s">
        <v>24</v>
      </c>
      <c r="U18" t="s">
        <v>24</v>
      </c>
      <c r="V18" t="s">
        <v>24</v>
      </c>
      <c r="W18" t="s">
        <v>24</v>
      </c>
    </row>
    <row r="19" spans="2:23" ht="16.5" customHeight="1" x14ac:dyDescent="0.3">
      <c r="B19" s="26" t="s">
        <v>15</v>
      </c>
      <c r="C19" s="26"/>
      <c r="D19" s="14">
        <f>IFERROR(MAX(Ocene[[#All],[Rezultat]]),0)</f>
        <v>0</v>
      </c>
      <c r="E19" s="13" t="str">
        <f>IFERROR(HLOOKUP(D19,TabelaRedovalnice,2),"")</f>
        <v>5</v>
      </c>
      <c r="F19" s="13">
        <f>IFERROR(MAX(Ocene[[#All],[Povprečna ocena]]),0)</f>
        <v>0</v>
      </c>
      <c r="G19" t="s">
        <v>24</v>
      </c>
      <c r="H19" t="s">
        <v>24</v>
      </c>
      <c r="I19" t="s">
        <v>24</v>
      </c>
      <c r="J19" t="s">
        <v>24</v>
      </c>
      <c r="K19" t="s">
        <v>24</v>
      </c>
      <c r="L19" t="s">
        <v>24</v>
      </c>
      <c r="M19" t="s">
        <v>24</v>
      </c>
      <c r="N19" t="s">
        <v>24</v>
      </c>
      <c r="O19" t="s">
        <v>24</v>
      </c>
      <c r="P19" t="s">
        <v>24</v>
      </c>
      <c r="Q19" t="s">
        <v>24</v>
      </c>
      <c r="R19" t="s">
        <v>24</v>
      </c>
      <c r="S19" t="s">
        <v>24</v>
      </c>
      <c r="T19" t="s">
        <v>24</v>
      </c>
      <c r="U19" t="s">
        <v>24</v>
      </c>
      <c r="V19" t="s">
        <v>24</v>
      </c>
      <c r="W19" t="s">
        <v>24</v>
      </c>
    </row>
    <row r="20" spans="2:23" ht="16.5" customHeight="1" x14ac:dyDescent="0.3">
      <c r="B20" s="27" t="s">
        <v>16</v>
      </c>
      <c r="C20" s="27"/>
      <c r="D20" s="12">
        <f>IFERROR(MIN(Ocene[[#All],[Rezultat]]),0)</f>
        <v>0</v>
      </c>
      <c r="E20" s="11" t="str">
        <f>IFERROR(HLOOKUP(D20,TabelaRedovalnice,2),"")</f>
        <v>5</v>
      </c>
      <c r="F20" s="11">
        <f>IFERROR(MIN(Ocene[[#All],[Povprečna ocena]]),0)</f>
        <v>0</v>
      </c>
      <c r="G20" t="s">
        <v>24</v>
      </c>
      <c r="H20" t="s">
        <v>24</v>
      </c>
      <c r="I20" t="s">
        <v>24</v>
      </c>
      <c r="J20" t="s">
        <v>24</v>
      </c>
      <c r="K20" t="s">
        <v>24</v>
      </c>
      <c r="L20" t="s">
        <v>24</v>
      </c>
      <c r="M20" t="s">
        <v>24</v>
      </c>
      <c r="N20" t="s">
        <v>24</v>
      </c>
      <c r="O20" t="s">
        <v>24</v>
      </c>
      <c r="P20" t="s">
        <v>24</v>
      </c>
      <c r="Q20" t="s">
        <v>24</v>
      </c>
      <c r="R20" t="s">
        <v>24</v>
      </c>
      <c r="S20" t="s">
        <v>24</v>
      </c>
      <c r="T20" t="s">
        <v>24</v>
      </c>
      <c r="U20" t="s">
        <v>24</v>
      </c>
      <c r="V20" t="s">
        <v>24</v>
      </c>
      <c r="W20" t="s">
        <v>24</v>
      </c>
    </row>
  </sheetData>
  <mergeCells count="11">
    <mergeCell ref="B17:C17"/>
    <mergeCell ref="B18:C18"/>
    <mergeCell ref="B19:C19"/>
    <mergeCell ref="B20:C20"/>
    <mergeCell ref="B16:F16"/>
    <mergeCell ref="B6:F6"/>
    <mergeCell ref="B7:D7"/>
    <mergeCell ref="B8:D9"/>
    <mergeCell ref="E7:F7"/>
    <mergeCell ref="E8:F8"/>
    <mergeCell ref="E9:F9"/>
  </mergeCells>
  <phoneticPr fontId="0" type="noConversion"/>
  <dataValidations xWindow="914" yWindow="513" count="22">
    <dataValidation allowBlank="1" showInputMessage="1" showErrorMessage="1" prompt="Ustvarite redovalnico za učitelje na podlagi odstotka na tem delovnem listu. Ime šole vnesite v celico B1, podrobnosti učencev v tabelo »Razred«, oceno, letnik in povprečno oceno pa v celice od G3 do T5." sqref="A1" xr:uid="{00000000-0002-0000-0000-000000000000}"/>
    <dataValidation allowBlank="1" showInputMessage="1" showErrorMessage="1" prompt="V to celico vnesite ime šole, učitelja in podrobnosti predavanja v celice od B6 do B8, podrobnosti naloge pa v celici E7 in E8. Skupni odstotek je samodejno izračunan v celici E9." sqref="B1" xr:uid="{00000000-0002-0000-0000-000001000000}"/>
    <dataValidation allowBlank="1" showInputMessage="1" showErrorMessage="1" prompt="V to celico vnesite ime učitelja." sqref="B6" xr:uid="{00000000-0002-0000-0000-000002000000}"/>
    <dataValidation allowBlank="1" showInputMessage="1" showErrorMessage="1" prompt="V to celico vnesite ime razreda ali projekta." sqref="B7" xr:uid="{00000000-0002-0000-0000-000003000000}"/>
    <dataValidation allowBlank="1" showInputMessage="1" showErrorMessage="1" prompt="V to celico vnesite leto ali semester oziroma četrtletje." sqref="B8" xr:uid="{00000000-0002-0000-0000-000004000000}"/>
    <dataValidation allowBlank="1" showInputMessage="1" showErrorMessage="1" prompt="Ocena je samodejno izračunana v tem stolpcu pod tem naslovom. Ocena je veljavna šele, ko so dokončani vsi preskusi znanja in naloge." sqref="D10" xr:uid="{00000000-0002-0000-0000-000005000000}"/>
    <dataValidation allowBlank="1" showInputMessage="1" showErrorMessage="1" prompt="Črkovna ocena je samodejno izračunana v tem stolpcu pod tem naslovom. Črkovna ocena je veljavna šele, ko so dokončani vsi preskusi znanja in naloge." sqref="E10" xr:uid="{00000000-0002-0000-0000-000006000000}"/>
    <dataValidation allowBlank="1" showInputMessage="1" showErrorMessage="1" prompt="Povprečna ocena je samodejno izračunana v tem stolpcu pod tem naslovom. Povprečna ocena je veljavna šele, ko so dokončani vsi preskusi znanja in naloge." sqref="F10" xr:uid="{00000000-0002-0000-0000-000007000000}"/>
    <dataValidation allowBlank="1" showInputMessage="1" showErrorMessage="1" prompt="V to vrstico vnesite oceno od celic H3 do T3." sqref="G3" xr:uid="{00000000-0002-0000-0000-000008000000}"/>
    <dataValidation allowBlank="1" showInputMessage="1" showErrorMessage="1" prompt="V to vrstico vnesite črkovno oceno od celic H4 do T4." sqref="G4" xr:uid="{00000000-0002-0000-0000-000009000000}"/>
    <dataValidation allowBlank="1" showInputMessage="1" showErrorMessage="1" prompt="V to vrstico vnesite povprečno oceno od celic H5 do T5." sqref="G5" xr:uid="{00000000-0002-0000-0000-00000A000000}"/>
    <dataValidation allowBlank="1" showInputMessage="1" showErrorMessage="1" prompt="Skupni odstotek je samodejno izračunan v tej celici. Vnesite podrobnosti v tabelo z začetkom v celici B10." sqref="E9:F9" xr:uid="{00000000-0002-0000-0000-00000B000000}"/>
    <dataValidation allowBlank="1" showInputMessage="1" showErrorMessage="1" prompt="Naslovi povzetka predvajanja so v tem stolpcu pod tem naslovom od celic B18 do B20." sqref="B17" xr:uid="{00000000-0002-0000-0000-00000C000000}"/>
    <dataValidation allowBlank="1" showInputMessage="1" showErrorMessage="1" prompt="Ocena je samodejno posodobljena v tem stolpcu pod tem naslovom od celic D18 do D20." sqref="D17" xr:uid="{00000000-0002-0000-0000-00000D000000}"/>
    <dataValidation allowBlank="1" showInputMessage="1" showErrorMessage="1" prompt="Črkovna ocena je samodejno posodobljena v tem stolpcu pod tem naslovom od celic E18 do E20." sqref="E17" xr:uid="{00000000-0002-0000-0000-00000E000000}"/>
    <dataValidation allowBlank="1" showInputMessage="1" showErrorMessage="1" prompt="Povprečna ocena je samodejno posodobljena v tem stolpcu pod tem naslovom od celic F18 do F20." sqref="F17" xr:uid="{00000000-0002-0000-0000-00000F000000}"/>
    <dataValidation allowBlank="1" showInputMessage="1" showErrorMessage="1" prompt="Povprečna, najvišja in najnižja ocena je samodejno posodobljena v spodnjih celicah." sqref="B16:F16" xr:uid="{00000000-0002-0000-0000-000010000000}"/>
    <dataValidation allowBlank="1" showInputMessage="1" showErrorMessage="1" prompt="V ta stolpec pod ta naslov vnesite ime učenca." sqref="B10" xr:uid="{00000000-0002-0000-0000-000011000000}"/>
    <dataValidation allowBlank="1" showInputMessage="1" showErrorMessage="1" prompt="V ta stolpec pod ta naslov vnesite ime ID učenca." sqref="C10" xr:uid="{00000000-0002-0000-0000-000012000000}"/>
    <dataValidation allowBlank="1" showInputMessage="1" showErrorMessage="1" prompt="Ime naloge ali preskusa znanja vnesite v celice na desni strani od celic G7 do W7. Ista imena nalog ali preskusov znanja vnesite kot glave stolpcev v tabelo z začetkom v celici B10 v stolpce od G do W." sqref="E7:F7" xr:uid="{00000000-0002-0000-0000-000013000000}"/>
    <dataValidation allowBlank="1" showInputMessage="1" showErrorMessage="1" prompt="Odstotek vnesite v celice na desni strani od G8 do W8 za naloge, vnesene v zgornje celice. Skupna vsota odstotka mora biti 100." sqref="E8:F8" xr:uid="{00000000-0002-0000-0000-000014000000}"/>
    <dataValidation allowBlank="1" showInputMessage="1" showErrorMessage="1" prompt="Prilagodite glave stolpcev z imeni nalog ali preskusov znanja, ki ste jih vnesli v celice od G7 do W7, in s podrobnostmi v tem stolpcu pod tem naslovom." sqref="G10:W10" xr:uid="{00000000-0002-0000-0000-000015000000}"/>
  </dataValidations>
  <printOptions horizontalCentered="1"/>
  <pageMargins left="0.4" right="0.4" top="0.4" bottom="0.4" header="0.3" footer="0.3"/>
  <pageSetup paperSize="9" fitToHeight="0" orientation="landscape" r:id="rId1"/>
  <headerFooter differentFirst="1" alignWithMargins="0">
    <oddFooter>Page &amp;P of &amp;N</oddFooter>
  </headerFooter>
  <ignoredErrors>
    <ignoredError sqref="H4:T4" numberStoredAsText="1"/>
  </ignoredErrors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25850DB-005B-4D51-BDD8-F8850E0117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8C6637C-73AB-4DC0-BA2A-AD08715EC78E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3.xml><?xml version="1.0" encoding="utf-8"?>
<ds:datastoreItem xmlns:ds="http://schemas.openxmlformats.org/officeDocument/2006/customXml" ds:itemID="{3DFA499A-7F32-41B4-9793-963785032A8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5</vt:i4>
      </vt:variant>
    </vt:vector>
  </HeadingPairs>
  <TitlesOfParts>
    <vt:vector size="7" baseType="lpstr">
      <vt:lpstr>UPORABA TEGA DELOVNEGA ZVEZKA</vt:lpstr>
      <vt:lpstr>REDOVALNICA</vt:lpstr>
      <vt:lpstr>Naslov1</vt:lpstr>
      <vt:lpstr>ObmočjeNaslova1..F20</vt:lpstr>
      <vt:lpstr>ObmočjeNaslovaVrtice1..T5</vt:lpstr>
      <vt:lpstr>ObmočjeNaslovaVrtice2..W8</vt:lpstr>
      <vt:lpstr>TabelaRedovalnice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2018-12-01T19:03:31Z</dcterms:created>
  <dcterms:modified xsi:type="dcterms:W3CDTF">2019-01-28T08:30:48Z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