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3B421982-825D-4B64-9472-BEBCE88F2C0D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Povzetek" sheetId="1" r:id="rId1"/>
    <sheet name="Seznam daril" sheetId="2" r:id="rId2"/>
  </sheets>
  <definedNames>
    <definedName name="ImenaPrejemnikov">Prejemniki[PREJEMNIK]</definedName>
    <definedName name="Naslov1">Prejemniki[[#Headers],[PREJEMNIK]]</definedName>
    <definedName name="Naslov2">Darila[[#Headers],[PREJEMNIK]]</definedName>
    <definedName name="Preostali_Dodeljeni_znesek">IF(Prejemniki[[#Totals],[NAČRTOVAN % 
PRORAČUNA]]=1,SkupniProračun*Povzetek!XFD1,IF(Prejemniki[[#Totals],[NAČRTOVAN % 
PRORAČUNA]]&gt;1,(SkupniProračun/Prejemniki[[#Totals],[NAČRTOVAN % 
PRORAČUNA]])*Povzetek!XFD1,SkupniProračun*Povzetek!XFD1))</definedName>
    <definedName name="PREOSTALO">Povzetek!$F$3</definedName>
    <definedName name="Prilagoditev_Proračuna">Povzetek!$D$4</definedName>
    <definedName name="SkupniProračun">Povzetek!$F$1</definedName>
    <definedName name="_xlnm.Print_Titles" localSheetId="0">Povzetek!$5:$5</definedName>
    <definedName name="_xlnm.Print_Titles" localSheetId="1">'Seznam daril'!$2:$2</definedName>
    <definedName name="VrsticaObmočjaNaslova1..F4">Povzetek!$E$1</definedName>
  </definedNames>
  <calcPr calcId="162913"/>
  <fileRecoveryPr autoRecover="0"/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F2" i="1" l="1"/>
  <c r="F3" i="1" s="1"/>
  <c r="E11" i="1" l="1"/>
  <c r="C11" i="1"/>
  <c r="D10" i="1" l="1"/>
  <c r="D6" i="1"/>
  <c r="D9" i="1"/>
  <c r="D8" i="1"/>
  <c r="D7" i="1"/>
  <c r="F11" i="1"/>
  <c r="D11" i="1" l="1"/>
</calcChain>
</file>

<file path=xl/sharedStrings.xml><?xml version="1.0" encoding="utf-8"?>
<sst xmlns="http://schemas.openxmlformats.org/spreadsheetml/2006/main" count="47" uniqueCount="30">
  <si>
    <t>praznična darila</t>
  </si>
  <si>
    <t>Želite prilagoditi proračun, če odstotek (%) načrtovanega proračuna presega 100 % (Da/Ne)?</t>
  </si>
  <si>
    <t>PREJEMNIK</t>
  </si>
  <si>
    <t>Martin</t>
  </si>
  <si>
    <t>Marija</t>
  </si>
  <si>
    <t>Tomaž</t>
  </si>
  <si>
    <t>Nina</t>
  </si>
  <si>
    <t>Luka</t>
  </si>
  <si>
    <t>Skupaj</t>
  </si>
  <si>
    <t>– SLEDILNIK</t>
  </si>
  <si>
    <t>Da</t>
  </si>
  <si>
    <t>SKUPNI PRORAČUN</t>
  </si>
  <si>
    <t>PORABLJENO</t>
  </si>
  <si>
    <t>PREOSTALI PRORAČUN</t>
  </si>
  <si>
    <t>NAČRTOVANO ŠT. DARIL</t>
  </si>
  <si>
    <t>PREOSTALO ŠT. DARIL</t>
  </si>
  <si>
    <t>– SEZNAM</t>
  </si>
  <si>
    <t>DARILO</t>
  </si>
  <si>
    <t>Hiša za lutke</t>
  </si>
  <si>
    <t>Kolo</t>
  </si>
  <si>
    <t>Spominska knjiga</t>
  </si>
  <si>
    <t>Otroški vlakec</t>
  </si>
  <si>
    <t>Pulover</t>
  </si>
  <si>
    <t>Darilni bon</t>
  </si>
  <si>
    <t>Obleka</t>
  </si>
  <si>
    <t>STROŠKI</t>
  </si>
  <si>
    <t>KUPLJENO</t>
  </si>
  <si>
    <t>ZAVITO</t>
  </si>
  <si>
    <t>PREOSTALI DODELJENI 
ZNESEK</t>
  </si>
  <si>
    <t>NAČRTOVAN % 
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</si>
</sst>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&quot;$&quot;#,##0.00"/>
    <numFmt numFmtId="168" formatCode="#,##0.00\ [$€-424]"/>
  </numFmts>
  <fonts count="9" x14ac:knownFonts="1"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9"/>
      <color theme="3"/>
      <name val="Georgia"/>
      <family val="1"/>
      <scheme val="minor"/>
    </font>
    <font>
      <sz val="11"/>
      <color theme="3"/>
      <name val="Georgia"/>
      <family val="2"/>
      <scheme val="minor"/>
    </font>
    <font>
      <sz val="11"/>
      <color theme="3"/>
      <name val="Calibri"/>
      <family val="2"/>
      <scheme val="major"/>
    </font>
    <font>
      <b/>
      <i/>
      <sz val="37"/>
      <color theme="4" tint="-0.499984740745262"/>
      <name val="Georgia"/>
      <family val="1"/>
      <scheme val="minor"/>
    </font>
    <font>
      <sz val="30"/>
      <color theme="5" tint="-0.24994659260841701"/>
      <name val="Calibri"/>
      <family val="2"/>
      <scheme val="major"/>
    </font>
    <font>
      <b/>
      <sz val="11"/>
      <color theme="5" tint="-0.499984740745262"/>
      <name val="Calibri"/>
      <family val="2"/>
      <scheme val="major"/>
    </font>
    <font>
      <sz val="9"/>
      <color theme="3"/>
      <name val="Georgi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15">
    <xf numFmtId="0" fontId="0" fillId="0" borderId="0">
      <alignment horizontal="left" vertical="center" wrapText="1" indent="1"/>
    </xf>
    <xf numFmtId="0" fontId="3" fillId="0" borderId="0" applyNumberFormat="0" applyFont="0" applyFill="0" applyBorder="0" applyProtection="0">
      <alignment horizontal="center" vertical="center"/>
    </xf>
    <xf numFmtId="1" fontId="3" fillId="0" borderId="0" applyFont="0" applyFill="0" applyBorder="0" applyProtection="0">
      <alignment horizontal="center" vertical="center"/>
    </xf>
    <xf numFmtId="165" fontId="3" fillId="0" borderId="0" applyFont="0" applyFill="0" applyBorder="0" applyAlignment="0" applyProtection="0"/>
    <xf numFmtId="166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Alignment="0" applyProtection="0"/>
    <xf numFmtId="9" fontId="3" fillId="0" borderId="0" applyFont="0" applyFill="0" applyBorder="0" applyProtection="0">
      <alignment horizontal="center"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horizontal="right" indent="1"/>
    </xf>
    <xf numFmtId="0" fontId="4" fillId="0" borderId="0" applyNumberFormat="0" applyFill="0" applyBorder="0" applyAlignment="0" applyProtection="0"/>
    <xf numFmtId="166" fontId="1" fillId="0" borderId="2">
      <alignment horizontal="left" indent="1"/>
    </xf>
    <xf numFmtId="166" fontId="1" fillId="0" borderId="1">
      <alignment horizontal="left" vertical="center" indent="1"/>
    </xf>
    <xf numFmtId="166" fontId="8" fillId="0" borderId="0" applyFont="0" applyFill="0" applyBorder="0" applyProtection="0">
      <alignment horizontal="right" vertical="center" indent="1"/>
    </xf>
    <xf numFmtId="0" fontId="7" fillId="0" borderId="0" applyNumberFormat="0" applyFill="0" applyBorder="0">
      <alignment horizontal="center" vertical="center" wrapText="1"/>
    </xf>
  </cellStyleXfs>
  <cellXfs count="22">
    <xf numFmtId="0" fontId="0" fillId="0" borderId="0" xfId="0">
      <alignment horizontal="left" vertical="center" wrapText="1" indent="1"/>
    </xf>
    <xf numFmtId="9" fontId="0" fillId="0" borderId="0" xfId="6" applyFont="1" applyBorder="1">
      <alignment horizontal="center" vertical="center"/>
    </xf>
    <xf numFmtId="0" fontId="0" fillId="0" borderId="0" xfId="0">
      <alignment horizontal="left" vertical="center" wrapText="1" indent="1"/>
    </xf>
    <xf numFmtId="0" fontId="0" fillId="0" borderId="0" xfId="1" applyFo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9">
      <alignment horizontal="right" indent="1"/>
    </xf>
    <xf numFmtId="0" fontId="4" fillId="0" borderId="0" xfId="10" applyAlignment="1">
      <alignment horizontal="left" vertical="center" indent="1"/>
    </xf>
    <xf numFmtId="1" fontId="0" fillId="0" borderId="0" xfId="2" applyFont="1">
      <alignment horizontal="center"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0" fontId="7" fillId="0" borderId="0" xfId="14">
      <alignment horizontal="center" vertical="center" wrapText="1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168" fontId="0" fillId="0" borderId="0" xfId="4" applyNumberFormat="1" applyFont="1">
      <alignment horizontal="right" vertical="center" indent="1"/>
    </xf>
    <xf numFmtId="168" fontId="2" fillId="0" borderId="0" xfId="0" applyNumberFormat="1" applyFont="1" applyBorder="1" applyAlignment="1">
      <alignment horizontal="right" vertical="center" indent="1"/>
    </xf>
    <xf numFmtId="168" fontId="1" fillId="0" borderId="2" xfId="11" applyNumberFormat="1">
      <alignment horizontal="left" indent="1"/>
    </xf>
    <xf numFmtId="0" fontId="5" fillId="0" borderId="0" xfId="7" applyAlignment="1">
      <alignment vertical="center" wrapText="1"/>
    </xf>
    <xf numFmtId="0" fontId="5" fillId="0" borderId="0" xfId="7" applyAlignment="1">
      <alignment vertical="center" wrapText="1"/>
    </xf>
    <xf numFmtId="168" fontId="0" fillId="0" borderId="0" xfId="13" applyNumberFormat="1" applyFont="1">
      <alignment horizontal="right" vertical="center" indent="1"/>
    </xf>
  </cellXfs>
  <cellStyles count="15">
    <cellStyle name="Izhod" xfId="12" builtinId="21" customBuiltin="1"/>
    <cellStyle name="Kupljeno/zavito" xfId="1" xr:uid="{00000000-0005-0000-0000-00000C000000}"/>
    <cellStyle name="Naslov" xfId="7" builtinId="15" customBuiltin="1"/>
    <cellStyle name="Naslov 1" xfId="8" builtinId="16" customBuiltin="1"/>
    <cellStyle name="Naslov 2" xfId="9" builtinId="17" customBuiltin="1"/>
    <cellStyle name="Naslov 3" xfId="10" builtinId="18" customBuiltin="1"/>
    <cellStyle name="Naslov tabele" xfId="14" xr:uid="{00000000-0005-0000-0000-00000D000000}"/>
    <cellStyle name="Navadno" xfId="0" builtinId="0" customBuiltin="1"/>
    <cellStyle name="Odstotek" xfId="6" builtinId="5" customBuiltin="1"/>
    <cellStyle name="Valuta" xfId="4" builtinId="4" customBuiltin="1"/>
    <cellStyle name="Valuta [0]" xfId="5" builtinId="7" customBuiltin="1"/>
    <cellStyle name="Valuta po meri" xfId="13" xr:uid="{00000000-0005-0000-0000-000004000000}"/>
    <cellStyle name="Vejica" xfId="2" builtinId="3" customBuiltin="1"/>
    <cellStyle name="Vejica [0]" xfId="3" builtinId="6" customBuiltin="1"/>
    <cellStyle name="Vnos" xfId="11" builtinId="20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68" formatCode="#,##0.00\ [$€-424]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8" formatCode="#,##0.00\ [$€-424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8" formatCode="#,##0.00\ [$€-424]"/>
    </dxf>
    <dxf>
      <font>
        <strike/>
        <color theme="3" tint="0.59996337778862885"/>
      </font>
    </dxf>
    <dxf>
      <font>
        <color theme="8" tint="-0.499984740745262"/>
      </font>
    </dxf>
    <dxf>
      <font>
        <color theme="8" tint="-0.499984740745262"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2" defaultTableStyle="Seznam prazničnih daril" defaultPivotStyle="PivotStyleLight16">
    <tableStyle name="Seznam prazničnih daril" pivot="0" count="3" xr9:uid="{00000000-0011-0000-FFFF-FFFF00000000}">
      <tableStyleElement type="wholeTable" dxfId="17"/>
      <tableStyleElement type="headerRow" dxfId="16"/>
      <tableStyleElement type="totalRow" dxfId="15"/>
    </tableStyle>
    <tableStyle name="Povzetek" pivot="0" count="5" xr9:uid="{00000000-0011-0000-FFFF-FFFF01000000}">
      <tableStyleElement type="wholeTable" dxfId="14"/>
      <tableStyleElement type="headerRow" dxfId="13"/>
      <tableStyleElement type="totalRow" dxfId="12"/>
      <tableStyleElement type="firstColumn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228599</xdr:colOff>
      <xdr:row>0</xdr:row>
      <xdr:rowOff>95250</xdr:rowOff>
    </xdr:to>
    <xdr:grpSp>
      <xdr:nvGrpSpPr>
        <xdr:cNvPr id="4" name="Obroba strani" descr="Razdeljeno na trakove, večbarvna obroba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0"/>
          <a:ext cx="11344274" cy="95250"/>
          <a:chOff x="190500" y="6334125"/>
          <a:chExt cx="8639175" cy="114300"/>
        </a:xfrm>
      </xdr:grpSpPr>
      <xdr:sp macro="" textlink="">
        <xdr:nvSpPr>
          <xdr:cNvPr id="1034" name="Prostoročno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Prostoročno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Prostoročno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228599</xdr:colOff>
      <xdr:row>0</xdr:row>
      <xdr:rowOff>95250</xdr:rowOff>
    </xdr:to>
    <xdr:grpSp>
      <xdr:nvGrpSpPr>
        <xdr:cNvPr id="6" name="Obroba strani" descr="Razdeljeno na trakove, večbarvna obroba ">
          <a:extLst>
            <a:ext uri="{FF2B5EF4-FFF2-40B4-BE49-F238E27FC236}">
              <a16:creationId xmlns:a16="http://schemas.microsoft.com/office/drawing/2014/main" id="{44F226AC-9A0A-42B3-8CE4-4DE98F599C2D}"/>
            </a:ext>
          </a:extLst>
        </xdr:cNvPr>
        <xdr:cNvGrpSpPr/>
      </xdr:nvGrpSpPr>
      <xdr:grpSpPr>
        <a:xfrm>
          <a:off x="0" y="0"/>
          <a:ext cx="11344274" cy="95250"/>
          <a:chOff x="190500" y="6334125"/>
          <a:chExt cx="8639175" cy="114300"/>
        </a:xfrm>
      </xdr:grpSpPr>
      <xdr:sp macro="" textlink="">
        <xdr:nvSpPr>
          <xdr:cNvPr id="7" name="Prostoročno 10">
            <a:extLst>
              <a:ext uri="{FF2B5EF4-FFF2-40B4-BE49-F238E27FC236}">
                <a16:creationId xmlns:a16="http://schemas.microsoft.com/office/drawing/2014/main" id="{6457EB99-C7FB-4720-A8F9-51D484FC26FB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Prostoročno 11">
            <a:extLst>
              <a:ext uri="{FF2B5EF4-FFF2-40B4-BE49-F238E27FC236}">
                <a16:creationId xmlns:a16="http://schemas.microsoft.com/office/drawing/2014/main" id="{8C516E3C-6F70-44EF-B8B0-B0697368137C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Prostoročno 12">
            <a:extLst>
              <a:ext uri="{FF2B5EF4-FFF2-40B4-BE49-F238E27FC236}">
                <a16:creationId xmlns:a16="http://schemas.microsoft.com/office/drawing/2014/main" id="{2B152D06-8B96-4B3A-A803-083A9FFF7517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ejemniki" displayName="Prejemniki" ref="B5:F11" totalsRowCount="1">
  <autoFilter ref="B5:F10" xr:uid="{00000000-0009-0000-0100-000001000000}"/>
  <tableColumns count="5">
    <tableColumn id="1" xr3:uid="{00000000-0010-0000-0000-000001000000}" name="PREJEMNIK" totalsRowLabel="Skupaj" totalsRowDxfId="4"/>
    <tableColumn id="2" xr3:uid="{00000000-0010-0000-0000-000002000000}" name="NAČRTOVAN % _x000a_PRORAČUNA" totalsRowFunction="custom" totalsRowDxfId="3">
      <totalsRowFormula>SUM(Prejemniki[NAČRTOVAN % 
PRORAČUNA])</totalsRowFormula>
    </tableColumn>
    <tableColumn id="6" xr3:uid="{00000000-0010-0000-0000-000006000000}" name="PREOSTALI DODELJENI _x000a_ZNESEK" totalsRowFunction="custom" dataDxfId="6" totalsRowDxfId="2">
      <calculatedColumnFormula>IFERROR(IF(Prilagoditev_Proračuna="Da",Preostali_Dodeljeni_znesek-SUMIFS(Darila[STROŠKI],Darila[PREJEMNIK],Prejemniki[[#This Row],[PREJEMNIK]]),(SkupniProračun*Prejemniki[[#This Row],[NAČRTOVAN % 
PRORAČUNA]])-SUMIFS(Darila[STROŠKI],Darila[PREJEMNIK],Prejemniki[[#This Row],[PREJEMNIK]])),"")</calculatedColumnFormula>
      <totalsRowFormula>IFERROR(SUM(Prejemniki[PREOSTALI DODELJENI 
ZNESEK]),"")</totalsRowFormula>
    </tableColumn>
    <tableColumn id="3" xr3:uid="{00000000-0010-0000-0000-000003000000}" name="NAČRTOVANO ŠT. DARIL" totalsRowFunction="custom" totalsRowDxfId="1">
      <totalsRowFormula>SUM(Prejemniki[NAČRTOVANO ŠT. DARIL])</totalsRowFormula>
    </tableColumn>
    <tableColumn id="5" xr3:uid="{00000000-0010-0000-0000-000005000000}" name="PREOSTALO ŠT. DARIL" totalsRowFunction="custom" totalsRowDxfId="0">
      <calculatedColumnFormula>IFERROR(Prejemniki[[#This Row],[NAČRTOVANO ŠT. DARIL]]-COUNTIFS(Darila[PREJEMNIK],Prejemniki[[#This Row],[PREJEMNIK]]), "")</calculatedColumnFormula>
      <totalsRowFormula>SUM(Prejemniki[PREOSTALO ŠT. DARIL])</totalsRowFormula>
    </tableColumn>
  </tableColumns>
  <tableStyleInfo name="Povzetek" showFirstColumn="1" showLastColumn="0" showRowStripes="1" showColumnStripes="1"/>
  <extLst>
    <ext xmlns:x14="http://schemas.microsoft.com/office/spreadsheetml/2009/9/main" uri="{504A1905-F514-4f6f-8877-14C23A59335A}">
      <x14:table altTextSummary="V to tabelo vnesite prejemnike daril, načrtovan odstotek proračuna ter načrtovano število daril. Dodeljen znesek in število preostalih daril sta samodejno izračunan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Darila" displayName="Darila" ref="B2:F9" totalsRowShown="0">
  <autoFilter ref="B2:F9" xr:uid="{00000000-0009-0000-0100-000004000000}"/>
  <tableColumns count="5">
    <tableColumn id="1" xr3:uid="{00000000-0010-0000-0100-000001000000}" name="PREJEMNIK"/>
    <tableColumn id="2" xr3:uid="{00000000-0010-0000-0100-000002000000}" name="DARILO"/>
    <tableColumn id="3" xr3:uid="{00000000-0010-0000-0100-000003000000}" name="STROŠKI" dataDxfId="5"/>
    <tableColumn id="4" xr3:uid="{00000000-0010-0000-0100-000004000000}" name="KUPLJENO"/>
    <tableColumn id="5" xr3:uid="{00000000-0010-0000-0100-000005000000}" name="ZAVITO"/>
  </tableColumns>
  <tableStyleInfo name="Seznam prazničnih daril" showFirstColumn="0" showLastColumn="0" showRowStripes="1" showColumnStripes="0"/>
  <extLst>
    <ext xmlns:x14="http://schemas.microsoft.com/office/spreadsheetml/2009/9/main" uri="{504A1905-F514-4f6f-8877-14C23A59335A}">
      <x14:table altTextSummary="Izberite prejemnika, vnesite darilo in stroške, nato pa označite kupljena in zavita darila. Ko je darilo kupljeno in zavito, je vrstica tabele posodobljena s prečrtano obliko zapisa."/>
    </ext>
  </extLst>
</table>
</file>

<file path=xl/theme/theme1.xml><?xml version="1.0" encoding="utf-8"?>
<a:theme xmlns:a="http://schemas.openxmlformats.org/drawingml/2006/main" name="Office Theme">
  <a:themeElements>
    <a:clrScheme name="131_holiday_shopping_list_with_budget">
      <a:dk1>
        <a:srgbClr val="000000"/>
      </a:dk1>
      <a:lt1>
        <a:srgbClr val="FFFFFF"/>
      </a:lt1>
      <a:dk2>
        <a:srgbClr val="4D4741"/>
      </a:dk2>
      <a:lt2>
        <a:srgbClr val="FFFFFF"/>
      </a:lt2>
      <a:accent1>
        <a:srgbClr val="87C9BA"/>
      </a:accent1>
      <a:accent2>
        <a:srgbClr val="FF8D21"/>
      </a:accent2>
      <a:accent3>
        <a:srgbClr val="F3C743"/>
      </a:accent3>
      <a:accent4>
        <a:srgbClr val="6DACCF"/>
      </a:accent4>
      <a:accent5>
        <a:srgbClr val="D76159"/>
      </a:accent5>
      <a:accent6>
        <a:srgbClr val="927CAF"/>
      </a:accent6>
      <a:hlink>
        <a:srgbClr val="6DACCF"/>
      </a:hlink>
      <a:folHlink>
        <a:srgbClr val="927CAF"/>
      </a:folHlink>
    </a:clrScheme>
    <a:fontScheme name="131_holiday_shopping_list_with_budget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1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style="2" customWidth="1"/>
    <col min="2" max="2" width="35.77734375" style="2" customWidth="1"/>
    <col min="3" max="6" width="22.77734375" style="2" customWidth="1"/>
    <col min="7" max="7" width="2.77734375" style="2" customWidth="1"/>
    <col min="8" max="16384" width="8.88671875" style="2"/>
  </cols>
  <sheetData>
    <row r="1" spans="1:6" customFormat="1" ht="50.1" customHeight="1" x14ac:dyDescent="0.25">
      <c r="B1" s="19" t="s">
        <v>0</v>
      </c>
      <c r="C1" s="14" t="s">
        <v>9</v>
      </c>
      <c r="D1" s="14"/>
      <c r="E1" s="8" t="s">
        <v>11</v>
      </c>
      <c r="F1" s="18">
        <v>500</v>
      </c>
    </row>
    <row r="2" spans="1:6" customFormat="1" ht="33" customHeight="1" x14ac:dyDescent="0.25">
      <c r="A2" s="7"/>
      <c r="B2" s="19"/>
      <c r="C2" s="14"/>
      <c r="D2" s="14"/>
      <c r="E2" s="8" t="s">
        <v>12</v>
      </c>
      <c r="F2" s="18">
        <f>IFERROR(SUMIFS(Darila[STROŠKI],Darila[KUPLJENO],"Da"),"")</f>
        <v>283</v>
      </c>
    </row>
    <row r="3" spans="1:6" customFormat="1" ht="33" customHeight="1" x14ac:dyDescent="0.25">
      <c r="A3" s="7"/>
      <c r="B3" s="19"/>
      <c r="C3" s="14"/>
      <c r="D3" s="14"/>
      <c r="E3" s="8" t="s">
        <v>13</v>
      </c>
      <c r="F3" s="18">
        <f>IFERROR(SkupniProračun-F2,"")</f>
        <v>217</v>
      </c>
    </row>
    <row r="4" spans="1:6" customFormat="1" ht="30" customHeight="1" x14ac:dyDescent="0.2">
      <c r="B4" s="15" t="s">
        <v>1</v>
      </c>
      <c r="C4" s="15"/>
      <c r="D4" s="12" t="s">
        <v>10</v>
      </c>
      <c r="E4" s="2"/>
    </row>
    <row r="5" spans="1:6" customFormat="1" ht="30" customHeight="1" x14ac:dyDescent="0.2">
      <c r="B5" s="13" t="s">
        <v>2</v>
      </c>
      <c r="C5" s="13" t="s">
        <v>29</v>
      </c>
      <c r="D5" s="13" t="s">
        <v>28</v>
      </c>
      <c r="E5" s="13" t="s">
        <v>14</v>
      </c>
      <c r="F5" s="13" t="s">
        <v>15</v>
      </c>
    </row>
    <row r="6" spans="1:6" customFormat="1" ht="30" customHeight="1" x14ac:dyDescent="0.2">
      <c r="B6" t="s">
        <v>3</v>
      </c>
      <c r="C6" s="1">
        <v>0.3</v>
      </c>
      <c r="D6" s="16">
        <f>IFERROR(IF(Prilagoditev_Proračuna="Da",Preostali_Dodeljeni_znesek-SUMIFS(Darila[STROŠKI],Darila[PREJEMNIK],Prejemniki[[#This Row],[PREJEMNIK]]),(SkupniProračun*Prejemniki[[#This Row],[NAČRTOVAN % 
PRORAČUNA]])-SUMIFS(Darila[STROŠKI],Darila[PREJEMNIK],Prejemniki[[#This Row],[PREJEMNIK]])),"")</f>
        <v>45</v>
      </c>
      <c r="E6" s="10">
        <v>3</v>
      </c>
      <c r="F6" s="10">
        <f>IFERROR(Prejemniki[[#This Row],[NAČRTOVANO ŠT. DARIL]]-COUNTIFS(Darila[PREJEMNIK],Prejemniki[[#This Row],[PREJEMNIK]]), "")</f>
        <v>1</v>
      </c>
    </row>
    <row r="7" spans="1:6" customFormat="1" ht="30" customHeight="1" x14ac:dyDescent="0.2">
      <c r="B7" t="s">
        <v>4</v>
      </c>
      <c r="C7" s="1">
        <v>0.3</v>
      </c>
      <c r="D7" s="16">
        <f>IFERROR(IF(Prilagoditev_Proračuna="Da",Preostali_Dodeljeni_znesek-SUMIFS(Darila[STROŠKI],Darila[PREJEMNIK],Prejemniki[[#This Row],[PREJEMNIK]]),(SkupniProračun*Prejemniki[[#This Row],[NAČRTOVAN % 
PRORAČUNA]])-SUMIFS(Darila[STROŠKI],Darila[PREJEMNIK],Prejemniki[[#This Row],[PREJEMNIK]])),"")</f>
        <v>54</v>
      </c>
      <c r="E7" s="10">
        <v>3</v>
      </c>
      <c r="F7" s="10">
        <f>IFERROR(Prejemniki[[#This Row],[NAČRTOVANO ŠT. DARIL]]-COUNTIFS(Darila[PREJEMNIK],Prejemniki[[#This Row],[PREJEMNIK]]), "")</f>
        <v>1</v>
      </c>
    </row>
    <row r="8" spans="1:6" customFormat="1" ht="30" customHeight="1" x14ac:dyDescent="0.2">
      <c r="B8" t="s">
        <v>5</v>
      </c>
      <c r="C8" s="1">
        <v>0.2</v>
      </c>
      <c r="D8" s="16">
        <f>IFERROR(IF(Prilagoditev_Proračuna="Da",Preostali_Dodeljeni_znesek-SUMIFS(Darila[STROŠKI],Darila[PREJEMNIK],Prejemniki[[#This Row],[PREJEMNIK]]),(SkupniProračun*Prejemniki[[#This Row],[NAČRTOVAN % 
PRORAČUNA]])-SUMIFS(Darila[STROŠKI],Darila[PREJEMNIK],Prejemniki[[#This Row],[PREJEMNIK]])),"")</f>
        <v>11</v>
      </c>
      <c r="E8" s="10">
        <v>2</v>
      </c>
      <c r="F8" s="10">
        <f>IFERROR(Prejemniki[[#This Row],[NAČRTOVANO ŠT. DARIL]]-COUNTIFS(Darila[PREJEMNIK],Prejemniki[[#This Row],[PREJEMNIK]]), "")</f>
        <v>1</v>
      </c>
    </row>
    <row r="9" spans="1:6" customFormat="1" ht="30" customHeight="1" x14ac:dyDescent="0.2">
      <c r="B9" t="s">
        <v>6</v>
      </c>
      <c r="C9" s="1">
        <v>0.1</v>
      </c>
      <c r="D9" s="16">
        <f>IFERROR(IF(Prilagoditev_Proračuna="Da",Preostali_Dodeljeni_znesek-SUMIFS(Darila[STROŠKI],Darila[PREJEMNIK],Prejemniki[[#This Row],[PREJEMNIK]]),(SkupniProračun*Prejemniki[[#This Row],[NAČRTOVAN % 
PRORAČUNA]])-SUMIFS(Darila[STROŠKI],Darila[PREJEMNIK],Prejemniki[[#This Row],[PREJEMNIK]])),"")</f>
        <v>-1</v>
      </c>
      <c r="E9" s="10">
        <v>1</v>
      </c>
      <c r="F9" s="10">
        <f>IFERROR(Prejemniki[[#This Row],[NAČRTOVANO ŠT. DARIL]]-COUNTIFS(Darila[PREJEMNIK],Prejemniki[[#This Row],[PREJEMNIK]]), "")</f>
        <v>0</v>
      </c>
    </row>
    <row r="10" spans="1:6" customFormat="1" ht="30" customHeight="1" x14ac:dyDescent="0.2">
      <c r="B10" t="s">
        <v>7</v>
      </c>
      <c r="C10" s="1">
        <v>0.1</v>
      </c>
      <c r="D10" s="16">
        <f>IFERROR(IF(Prilagoditev_Proračuna="Da",Preostali_Dodeljeni_znesek-SUMIFS(Darila[STROŠKI],Darila[PREJEMNIK],Prejemniki[[#This Row],[PREJEMNIK]]),(SkupniProračun*Prejemniki[[#This Row],[NAČRTOVAN % 
PRORAČUNA]])-SUMIFS(Darila[STROŠKI],Darila[PREJEMNIK],Prejemniki[[#This Row],[PREJEMNIK]])),"")</f>
        <v>0</v>
      </c>
      <c r="E10" s="10">
        <v>1</v>
      </c>
      <c r="F10" s="10">
        <f>IFERROR(Prejemniki[[#This Row],[NAČRTOVANO ŠT. DARIL]]-COUNTIFS(Darila[PREJEMNIK],Prejemniki[[#This Row],[PREJEMNIK]]), "")</f>
        <v>0</v>
      </c>
    </row>
    <row r="11" spans="1:6" ht="30" customHeight="1" x14ac:dyDescent="0.2">
      <c r="B11" s="4" t="s">
        <v>8</v>
      </c>
      <c r="C11" s="5">
        <f>SUM(Prejemniki[NAČRTOVAN % 
PRORAČUNA])</f>
        <v>1</v>
      </c>
      <c r="D11" s="17">
        <f>IFERROR(SUM(Prejemniki[PREOSTALI DODELJENI 
ZNESEK]),"")</f>
        <v>109</v>
      </c>
      <c r="E11" s="6">
        <f>SUM(Prejemniki[NAČRTOVANO ŠT. DARIL])</f>
        <v>10</v>
      </c>
      <c r="F11" s="6">
        <f>SUM(Prejemniki[PREOSTALO ŠT. DARIL])</f>
        <v>3</v>
      </c>
    </row>
  </sheetData>
  <mergeCells count="3">
    <mergeCell ref="B1:B3"/>
    <mergeCell ref="C1:D3"/>
    <mergeCell ref="B4:C4"/>
  </mergeCells>
  <conditionalFormatting sqref="C11">
    <cfRule type="expression" dxfId="9" priority="2">
      <formula>$C$11&gt;100%</formula>
    </cfRule>
  </conditionalFormatting>
  <conditionalFormatting sqref="D11">
    <cfRule type="expression" dxfId="8" priority="1">
      <formula>$D$11&lt;0</formula>
    </cfRule>
  </conditionalFormatting>
  <dataValidations count="15">
    <dataValidation allowBlank="1" showInputMessage="1" showErrorMessage="1" prompt="Na tem delovnem listu ustvarite seznam prazničnih daril. Na tem delovnem listu s seznamom daril lahko spremljate porabljene zneske in preostale nakupe ter določena darila za posamezne prejemnike." sqref="A1" xr:uid="{00000000-0002-0000-0000-000000000000}"/>
    <dataValidation allowBlank="1" showInputMessage="1" showErrorMessage="1" prompt="V ta stolpec pod ta naslov vnesite ime prejemnika darila. Če želite poiskati določene vnose, uporabite filtre naslova. Ta seznam je uporabljen za izbiro prejemnikov na delovnem listu s seznamom daril." sqref="B5" xr:uid="{00000000-0002-0000-0000-000001000000}"/>
    <dataValidation allowBlank="1" showInputMessage="1" showErrorMessage="1" prompt="V ta stolpec pod ta naslov vnesite načrtovan odstotek proračuna. Skupni odstotek načrtovanega proračuna je na dnu stolpca." sqref="C5" xr:uid="{00000000-0002-0000-0000-000002000000}"/>
    <dataValidation allowBlank="1" showInputMessage="1" showErrorMessage="1" prompt="Sprotna skupna vsota dodeljenega preostalega zneska proračuna na posameznega prejemnika je samodejno izračunana v tem stolpcu pod tem naslovom glede na stroške daril na delovnem listu s seznamom daril." sqref="D5" xr:uid="{00000000-0002-0000-0000-000003000000}"/>
    <dataValidation allowBlank="1" showInputMessage="1" showErrorMessage="1" prompt="V ta stolpec pod ta naslov vnesite načrtovano število daril za posamezne prejemnike." sqref="E5" xr:uid="{00000000-0002-0000-0000-000004000000}"/>
    <dataValidation allowBlank="1" showInputMessage="1" showErrorMessage="1" prompt="Število preostalih daril je samodejno izračunano v tem stolpcu pod tem naslovom." sqref="F5" xr:uid="{00000000-0002-0000-0000-000005000000}"/>
    <dataValidation allowBlank="1" showInputMessage="1" showErrorMessage="1" prompt="V celico na desni vnesite skupni proračun." sqref="E1" xr:uid="{00000000-0002-0000-0000-000006000000}"/>
    <dataValidation allowBlank="1" showInputMessage="1" showErrorMessage="1" prompt="V to celico vnesite skupni proračun." sqref="F1" xr:uid="{00000000-0002-0000-0000-000007000000}"/>
    <dataValidation allowBlank="1" showInputMessage="1" showErrorMessage="1" prompt="Preostali znesek je samodejno izračunan v celici na desni." sqref="E3" xr:uid="{00000000-0002-0000-0000-000008000000}"/>
    <dataValidation allowBlank="1" showInputMessage="1" showErrorMessage="1" prompt="Porabljeni znesek je samodejno izračunan v celici na desni." sqref="E2" xr:uid="{00000000-0002-0000-0000-000009000000}"/>
    <dataValidation allowBlank="1" showInputMessage="1" showErrorMessage="1" prompt="Porabljeni znesek je samodejno izračunan v tej celici." sqref="F2" xr:uid="{00000000-0002-0000-0000-00000A000000}"/>
    <dataValidation allowBlank="1" showInputMessage="1" showErrorMessage="1" prompt="Preostali znesek je samodejno izračunan v tej celici." sqref="F3" xr:uid="{00000000-0002-0000-0000-00000B000000}"/>
    <dataValidation allowBlank="1" showInputMessage="1" showErrorMessage="1" prompt="V tej celici in celici C1 je naslov tega delovnega lista. V celico F1 vnesite skupni proračun. Porabljeni in preostali zneski so samodejno izračunani v celicah F2 in F3. " sqref="B1:B3" xr:uid="{00000000-0002-0000-0000-00000C000000}"/>
    <dataValidation type="list" errorStyle="warning" allowBlank="1" showInputMessage="1" showErrorMessage="1" error="Na seznamu izberite »Da« ali »Ne«. Izberite PREKLIČI, pritisnite ALT + PUŠČICA DOL za možnosti, nato pa PUŠČICA DOL in ENTER, da izberete." prompt="Izberite »Da«, da samodejno prilagodite proračun za darila, če odstotek (%) načrtovanega proračuna presega 100 %. Izberite »Ne« za morebitno preseganje zneska proračuna." sqref="D4" xr:uid="{00000000-0002-0000-0000-00000D000000}">
      <formula1>"Da,Ne"</formula1>
    </dataValidation>
    <dataValidation allowBlank="1" showInputMessage="1" showErrorMessage="1" prompt="Izberite »Da« v celici na desni, da samodejno prilagodite proračun za darila, če je odstotek (%) načrtovanega proračuna &gt; 100 %. Izberite »Ne«, če želite dovoliti, da znesek proračuna za posamezne prejemnike preseže skupni proračun." sqref="B4:C4" xr:uid="{00000000-0002-0000-0000-00000E000000}"/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ignoredErrors>
    <ignoredError sqref="F6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F9"/>
  <sheetViews>
    <sheetView showGridLines="0" zoomScaleNormal="100" workbookViewId="0"/>
  </sheetViews>
  <sheetFormatPr defaultColWidth="8.88671875" defaultRowHeight="30" customHeight="1" x14ac:dyDescent="0.2"/>
  <cols>
    <col min="1" max="1" width="2.77734375" style="2" customWidth="1"/>
    <col min="2" max="2" width="35.77734375" style="2" customWidth="1"/>
    <col min="3" max="6" width="22.77734375" style="2" customWidth="1"/>
    <col min="7" max="7" width="2.77734375" style="2" customWidth="1"/>
    <col min="8" max="16384" width="8.88671875" style="2"/>
  </cols>
  <sheetData>
    <row r="1" spans="2:6" ht="114" customHeight="1" x14ac:dyDescent="0.2">
      <c r="B1" s="20" t="s">
        <v>0</v>
      </c>
      <c r="C1" s="11" t="s">
        <v>16</v>
      </c>
    </row>
    <row r="2" spans="2:6" ht="30" customHeight="1" x14ac:dyDescent="0.2">
      <c r="B2" s="9" t="s">
        <v>2</v>
      </c>
      <c r="C2" s="9" t="s">
        <v>17</v>
      </c>
      <c r="D2" s="9" t="s">
        <v>25</v>
      </c>
      <c r="E2" s="9" t="s">
        <v>26</v>
      </c>
      <c r="F2" s="9" t="s">
        <v>27</v>
      </c>
    </row>
    <row r="3" spans="2:6" ht="30" customHeight="1" x14ac:dyDescent="0.2">
      <c r="B3" s="2" t="s">
        <v>4</v>
      </c>
      <c r="C3" s="2" t="s">
        <v>18</v>
      </c>
      <c r="D3" s="21">
        <v>36</v>
      </c>
      <c r="E3" s="3" t="s">
        <v>10</v>
      </c>
      <c r="F3" s="3" t="s">
        <v>10</v>
      </c>
    </row>
    <row r="4" spans="2:6" ht="30" customHeight="1" x14ac:dyDescent="0.2">
      <c r="B4" s="2" t="s">
        <v>5</v>
      </c>
      <c r="C4" s="2" t="s">
        <v>19</v>
      </c>
      <c r="D4" s="21">
        <v>89</v>
      </c>
      <c r="E4" s="3" t="s">
        <v>10</v>
      </c>
      <c r="F4" s="3"/>
    </row>
    <row r="5" spans="2:6" ht="30" customHeight="1" x14ac:dyDescent="0.2">
      <c r="B5" s="2" t="s">
        <v>6</v>
      </c>
      <c r="C5" s="2" t="s">
        <v>20</v>
      </c>
      <c r="D5" s="21">
        <v>51</v>
      </c>
      <c r="E5" s="3" t="s">
        <v>10</v>
      </c>
      <c r="F5" s="3" t="s">
        <v>10</v>
      </c>
    </row>
    <row r="6" spans="2:6" ht="30" customHeight="1" x14ac:dyDescent="0.2">
      <c r="B6" s="2" t="s">
        <v>3</v>
      </c>
      <c r="C6" s="2" t="s">
        <v>21</v>
      </c>
      <c r="D6" s="21">
        <v>48</v>
      </c>
      <c r="E6" s="3"/>
      <c r="F6" s="3"/>
    </row>
    <row r="7" spans="2:6" ht="30" customHeight="1" x14ac:dyDescent="0.2">
      <c r="B7" s="2" t="s">
        <v>3</v>
      </c>
      <c r="C7" s="2" t="s">
        <v>22</v>
      </c>
      <c r="D7" s="21">
        <v>57</v>
      </c>
      <c r="E7" s="3" t="s">
        <v>10</v>
      </c>
      <c r="F7" s="3"/>
    </row>
    <row r="8" spans="2:6" ht="30" customHeight="1" x14ac:dyDescent="0.2">
      <c r="B8" s="2" t="s">
        <v>7</v>
      </c>
      <c r="C8" s="2" t="s">
        <v>23</v>
      </c>
      <c r="D8" s="21">
        <v>50</v>
      </c>
      <c r="E8" s="3" t="s">
        <v>10</v>
      </c>
      <c r="F8" s="3" t="s">
        <v>10</v>
      </c>
    </row>
    <row r="9" spans="2:6" ht="30" customHeight="1" x14ac:dyDescent="0.2">
      <c r="B9" s="2" t="s">
        <v>4</v>
      </c>
      <c r="C9" s="2" t="s">
        <v>24</v>
      </c>
      <c r="D9" s="21">
        <v>60</v>
      </c>
      <c r="E9" s="3"/>
      <c r="F9" s="3"/>
    </row>
  </sheetData>
  <conditionalFormatting sqref="B3:F9">
    <cfRule type="expression" dxfId="7" priority="2">
      <formula>($E3="da")*($F3="da")</formula>
    </cfRule>
  </conditionalFormatting>
  <dataValidations count="10">
    <dataValidation allowBlank="1" showInputMessage="1" showErrorMessage="1" prompt="Na tem delovnem listu ustvarite seznam daril. V tabelo z darili vnesite podrobnosti. Ko je darilo označeno kot kupljeno in zavito, je vrstica tabele samodejno posodobljena s prečrtano obliko zapisa." sqref="A1" xr:uid="{00000000-0002-0000-0100-000000000000}"/>
    <dataValidation allowBlank="1" showInputMessage="1" showErrorMessage="1" prompt="V ta stolpec pod ta naslov vnesite prejemnika. Pritisnite ALT + PUŠČICA DOL za možnosti, nato pa PUŠČICA DOL in ENTER, da izberete. Če želite poiskati določene vnose, uporabite filtre glav." sqref="B2" xr:uid="{00000000-0002-0000-0100-000001000000}"/>
    <dataValidation allowBlank="1" showInputMessage="1" showErrorMessage="1" prompt="V ta stolpec pod ta naslov vnesite darilo." sqref="C2" xr:uid="{00000000-0002-0000-0100-000002000000}"/>
    <dataValidation allowBlank="1" showInputMessage="1" showErrorMessage="1" prompt="V ta stolpec pod ta naslov vnesite stroške." sqref="D2" xr:uid="{00000000-0002-0000-0100-000003000000}"/>
    <dataValidation allowBlank="1" showInputMessage="1" showErrorMessage="1" prompt="V tem stolpcu pod tem naslovom na seznamu izberite »Da«, ko je darilo kupljeno. Pritisnite ALT + PUŠČICA DOL za možnosti, nato pa tipko ENTER, da izberete." sqref="E2" xr:uid="{00000000-0002-0000-0100-000004000000}"/>
    <dataValidation allowBlank="1" showInputMessage="1" showErrorMessage="1" prompt="V tem stolpcu pod tem naslovom na seznamu izberite »Da«, ko je darilo zavito. Pritisnite ALT + PUŠČICA DOL za možnosti, nato pa tipko ENTER, da izberete." sqref="F2" xr:uid="{00000000-0002-0000-0100-000005000000}"/>
    <dataValidation allowBlank="1" showInputMessage="1" showErrorMessage="1" prompt="V tej celici in celici C1 je naslov tega delovnega lista." sqref="B1" xr:uid="{00000000-0002-0000-0100-000006000000}"/>
    <dataValidation type="list" errorStyle="warning" allowBlank="1" showInputMessage="1" showErrorMessage="1" error="Na seznamu izberite »Da«, ko je darilo zavito. Izberite PREKLIČI, pritisnite ALT + PUŠČICA DOL za možnosti, nato pa tipko ENTER, da izberete." sqref="F3:F9" xr:uid="{00000000-0002-0000-0100-000007000000}">
      <formula1>"Da"</formula1>
    </dataValidation>
    <dataValidation type="list" errorStyle="warning" allowBlank="1" showInputMessage="1" showErrorMessage="1" error="Na seznamu izberite »Da«, ko je darilo kupljeno. Izberite PREKLIČI, pritisnite ALT + PUŠČICA DOL za možnosti, nato pa tipko ENTER, da izberete." sqref="E3:E9" xr:uid="{00000000-0002-0000-0100-000008000000}">
      <formula1>"Da"</formula1>
    </dataValidation>
    <dataValidation type="list" errorStyle="warning" allowBlank="1" showInputMessage="1" showErrorMessage="1" error="Izberite prejemnika s seznama. Izberite PREKLIČI, pritisnite ALT + PUŠČICA DOL za možnosti, nato pa PUŠČICA DOL in ENTER, da izberete." sqref="B3:B9" xr:uid="{00000000-0002-0000-0100-000009000000}">
      <formula1>ImenaPrejemnikov</formula1>
    </dataValidation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9</vt:i4>
      </vt:variant>
    </vt:vector>
  </HeadingPairs>
  <TitlesOfParts>
    <vt:vector size="11" baseType="lpstr">
      <vt:lpstr>Povzetek</vt:lpstr>
      <vt:lpstr>Seznam daril</vt:lpstr>
      <vt:lpstr>ImenaPrejemnikov</vt:lpstr>
      <vt:lpstr>Naslov1</vt:lpstr>
      <vt:lpstr>Naslov2</vt:lpstr>
      <vt:lpstr>PREOSTALO</vt:lpstr>
      <vt:lpstr>Prilagoditev_Proračuna</vt:lpstr>
      <vt:lpstr>SkupniProračun</vt:lpstr>
      <vt:lpstr>Povzetek!Tiskanje_naslovov</vt:lpstr>
      <vt:lpstr>'Seznam daril'!Tiskanje_naslovov</vt:lpstr>
      <vt:lpstr>VrsticaObmočjaNaslova1..F4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2017-09-13T05:29:31Z</dcterms:created>
  <dcterms:modified xsi:type="dcterms:W3CDTF">2018-06-23T09:46:53Z</dcterms:modified>
</cp:coreProperties>
</file>