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8800" windowHeight="13635"/>
  </bookViews>
  <sheets>
    <sheet name="Denarni tok" sheetId="1" r:id="rId1"/>
    <sheet name="Mesečni dohodki" sheetId="3" r:id="rId2"/>
    <sheet name="Mesečni izdatki" sheetId="4" r:id="rId3"/>
    <sheet name="PODATKI GRAFIKONA" sheetId="2" state="hidden" r:id="rId4"/>
  </sheets>
  <definedNames>
    <definedName name="BudgetTitle">'Denarni tok'!$B$2</definedName>
    <definedName name="Ime">'Denarni tok'!$B$1</definedName>
    <definedName name="Leto">'Denarni tok'!$B$4</definedName>
    <definedName name="Mesec">'Denarni tok'!$B$3</definedName>
    <definedName name="Naslov_stolpca_1">Denarni_tok[[#Headers],[Denarni tok]]</definedName>
    <definedName name="Naslov_stolpca_2">Dohodek[[#Headers],[Mesečni dohodki]]</definedName>
    <definedName name="Naslov_stolpca_3">Izdatki[[#Headers],[Mesečni izdatki]]</definedName>
    <definedName name="_xlnm.Print_Titles" localSheetId="0">'Denarni tok'!$6:$6</definedName>
    <definedName name="_xlnm.Print_Titles" localSheetId="1">'Mesečni dohodki'!$5:$5</definedName>
    <definedName name="_xlnm.Print_Titles" localSheetId="2">'Mesečni izdatki'!$5:$5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 l="1"/>
  <c r="E7" i="4"/>
  <c r="E8" i="4"/>
  <c r="E9" i="4"/>
  <c r="E10" i="4"/>
  <c r="E11" i="4"/>
  <c r="E12" i="4"/>
  <c r="E13" i="4"/>
  <c r="E14" i="4"/>
  <c r="E15" i="4"/>
  <c r="E16" i="4"/>
  <c r="E17" i="4"/>
  <c r="E18" i="4"/>
  <c r="E19" i="4"/>
  <c r="E20" i="4"/>
  <c r="E21" i="4"/>
  <c r="E22" i="4"/>
  <c r="E23" i="4"/>
  <c r="E24" i="4"/>
  <c r="E25" i="4"/>
  <c r="E6" i="4"/>
  <c r="D26" i="4"/>
  <c r="D8" i="1" s="1"/>
  <c r="C26" i="4"/>
  <c r="C8" i="1" s="1"/>
  <c r="D9" i="3"/>
  <c r="D5" i="2" s="1"/>
  <c r="C9" i="3"/>
  <c r="C7" i="1" s="1"/>
  <c r="E7" i="3"/>
  <c r="E8" i="3"/>
  <c r="E6" i="3"/>
  <c r="B1" i="3"/>
  <c r="B1" i="4"/>
  <c r="D7" i="1"/>
  <c r="C6" i="2" l="1"/>
  <c r="D6" i="2"/>
  <c r="E26" i="4"/>
  <c r="E8" i="1" s="1"/>
  <c r="E9" i="3"/>
  <c r="E7" i="1" s="1"/>
  <c r="B2" i="4"/>
  <c r="E9" i="1" l="1"/>
  <c r="B2" i="3"/>
  <c r="B3" i="1" l="1"/>
  <c r="B4" i="1"/>
  <c r="B4" i="4" l="1"/>
  <c r="B4" i="3"/>
  <c r="B3" i="4"/>
  <c r="B3" i="3"/>
  <c r="C9" i="1"/>
  <c r="C4" i="2" s="1"/>
  <c r="D9" i="1"/>
  <c r="D4" i="2" s="1"/>
</calcChain>
</file>

<file path=xl/sharedStrings.xml><?xml version="1.0" encoding="utf-8"?>
<sst xmlns="http://schemas.openxmlformats.org/spreadsheetml/2006/main" count="49" uniqueCount="39">
  <si>
    <t>Ime</t>
  </si>
  <si>
    <t>Družinski proračun</t>
  </si>
  <si>
    <t>Opomba: Tabela Denarni tok je samodejno izračunana na osnovi vnosov na delovnih listih Mesečni dohodki in Mesečni izdatki</t>
  </si>
  <si>
    <t>Denarni tok</t>
  </si>
  <si>
    <t>Skupaj dohodkov</t>
  </si>
  <si>
    <t>Skupaj izdatkov</t>
  </si>
  <si>
    <t>Skupaj gotovine</t>
  </si>
  <si>
    <t>Predvideni</t>
  </si>
  <si>
    <t>Dejanski</t>
  </si>
  <si>
    <t>Odmik</t>
  </si>
  <si>
    <t>Mesečni dohodki</t>
  </si>
  <si>
    <t>Dohodek 1</t>
  </si>
  <si>
    <t>Dohodek 2</t>
  </si>
  <si>
    <t>Drugi dohodki</t>
  </si>
  <si>
    <t>Mesečni izdatki</t>
  </si>
  <si>
    <t>Stanovanje</t>
  </si>
  <si>
    <t>Živila</t>
  </si>
  <si>
    <t>Telefon</t>
  </si>
  <si>
    <t>Elektrika/plin</t>
  </si>
  <si>
    <t>Vodovod/kanalizacija/smeti</t>
  </si>
  <si>
    <t>Kabelska TV</t>
  </si>
  <si>
    <t>Internet</t>
  </si>
  <si>
    <t>Vzdrževanje/popravila</t>
  </si>
  <si>
    <t>Otroško varstvo</t>
  </si>
  <si>
    <t>Inštrukcije</t>
  </si>
  <si>
    <t>Hišni ljubljenčki</t>
  </si>
  <si>
    <t>Transport</t>
  </si>
  <si>
    <t>Osebna nega</t>
  </si>
  <si>
    <t>Zavarovanje</t>
  </si>
  <si>
    <t>Kreditne kartice</t>
  </si>
  <si>
    <t>Posojila</t>
  </si>
  <si>
    <t>Davki</t>
  </si>
  <si>
    <t>Darila/dobrodelni prispevki</t>
  </si>
  <si>
    <t>Prihranki</t>
  </si>
  <si>
    <t>Drugo</t>
  </si>
  <si>
    <t>Skupaj</t>
  </si>
  <si>
    <t>PODATKI GRAFIKONA</t>
  </si>
  <si>
    <t>Mesečni stroški</t>
  </si>
  <si>
    <t>Predvideno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</si>
</sst>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b/>
      <sz val="13"/>
      <color theme="2" tint="-0.749961851863155"/>
      <name val="Calibri"/>
      <family val="2"/>
      <scheme val="minor"/>
    </font>
    <font>
      <b/>
      <sz val="13"/>
      <name val="Calibri"/>
      <family val="2"/>
      <scheme val="minor"/>
    </font>
    <font>
      <b/>
      <sz val="25"/>
      <color theme="5" tint="-0.499984740745262"/>
      <name val="Calibri"/>
      <family val="2"/>
      <scheme val="major"/>
    </font>
    <font>
      <b/>
      <sz val="25"/>
      <color theme="4" tint="-0.24994659260841701"/>
      <name val="Calibri"/>
      <family val="2"/>
      <scheme val="major"/>
    </font>
    <font>
      <b/>
      <sz val="31"/>
      <color theme="4" tint="-0.24994659260841701"/>
      <name val="Calibri"/>
      <family val="2"/>
      <scheme val="major"/>
    </font>
    <font>
      <i/>
      <sz val="11"/>
      <color theme="1" tint="0.34998626667073579"/>
      <name val="Calibri"/>
      <family val="2"/>
      <scheme val="minor"/>
    </font>
    <font>
      <b/>
      <sz val="20"/>
      <color theme="5" tint="-0.499984740745262"/>
      <name val="Calibri"/>
      <family val="2"/>
      <scheme val="major"/>
    </font>
    <font>
      <b/>
      <sz val="25"/>
      <color theme="6" tint="-0.24994659260841701"/>
      <name val="Calibri"/>
      <family val="2"/>
      <scheme val="major"/>
    </font>
    <font>
      <b/>
      <sz val="20"/>
      <color theme="1" tint="0.499984740745262"/>
      <name val="Calibri"/>
      <family val="2"/>
      <scheme val="major"/>
    </font>
    <font>
      <b/>
      <sz val="13"/>
      <color theme="2" tint="-0.749961851863155"/>
      <name val="Calibri"/>
      <family val="2"/>
      <scheme val="minor"/>
    </font>
  </fonts>
  <fills count="2">
    <fill>
      <patternFill patternType="none"/>
    </fill>
    <fill>
      <patternFill patternType="gray125"/>
    </fill>
  </fills>
  <borders count="2">
    <border>
      <left/>
      <right/>
      <top/>
      <bottom/>
      <diagonal/>
    </border>
    <border>
      <left/>
      <right/>
      <top style="medium">
        <color theme="2" tint="-0.24994659260841701"/>
      </top>
      <bottom/>
      <diagonal/>
    </border>
  </borders>
  <cellStyleXfs count="11">
    <xf numFmtId="0" fontId="0" fillId="0" borderId="0"/>
    <xf numFmtId="0" fontId="4" fillId="0" borderId="0" applyNumberFormat="0" applyFill="0" applyBorder="0" applyAlignment="0" applyProtection="0"/>
    <xf numFmtId="0" fontId="3" fillId="0" borderId="0" applyNumberFormat="0" applyFill="0" applyBorder="0" applyProtection="0"/>
    <xf numFmtId="0" fontId="2" fillId="0" borderId="0" applyNumberFormat="0" applyFill="0" applyBorder="0" applyProtection="0"/>
    <xf numFmtId="0" fontId="7" fillId="0" borderId="0" applyNumberFormat="0" applyFill="0" applyBorder="0" applyProtection="0"/>
    <xf numFmtId="0" fontId="6" fillId="0" borderId="0" applyNumberFormat="0" applyFill="0" applyBorder="0" applyAlignment="0" applyProtection="0"/>
    <xf numFmtId="0" fontId="5" fillId="0" borderId="0" applyNumberFormat="0" applyFill="0" applyBorder="0" applyProtection="0"/>
    <xf numFmtId="0" fontId="8" fillId="0" borderId="1">
      <alignment horizontal="left" vertical="center"/>
    </xf>
    <xf numFmtId="0" fontId="9" fillId="0" borderId="0"/>
    <xf numFmtId="3" fontId="9" fillId="0" borderId="0">
      <alignment horizontal="right"/>
    </xf>
    <xf numFmtId="3" fontId="9" fillId="0" borderId="0">
      <alignment horizontal="right"/>
    </xf>
  </cellStyleXfs>
  <cellXfs count="21">
    <xf numFmtId="0" fontId="0" fillId="0" borderId="0" xfId="0"/>
    <xf numFmtId="0" fontId="4" fillId="0" borderId="0" xfId="1" applyAlignment="1">
      <alignment vertical="center"/>
    </xf>
    <xf numFmtId="3" fontId="0" fillId="0" borderId="0" xfId="0" applyNumberFormat="1"/>
    <xf numFmtId="0" fontId="1" fillId="0" borderId="0" xfId="0" applyFont="1"/>
    <xf numFmtId="0" fontId="4" fillId="0" borderId="0" xfId="1" applyAlignment="1">
      <alignment horizontal="left" vertical="center"/>
    </xf>
    <xf numFmtId="0" fontId="6" fillId="0" borderId="0" xfId="5" applyAlignment="1">
      <alignment vertical="center"/>
    </xf>
    <xf numFmtId="0" fontId="5" fillId="0" borderId="0" xfId="6"/>
    <xf numFmtId="0" fontId="8" fillId="0" borderId="1" xfId="7">
      <alignment horizontal="left" vertical="center"/>
    </xf>
    <xf numFmtId="3" fontId="0" fillId="0" borderId="0" xfId="0" applyNumberFormat="1" applyFont="1" applyBorder="1"/>
    <xf numFmtId="0" fontId="0" fillId="0" borderId="0" xfId="0" applyFont="1" applyBorder="1"/>
    <xf numFmtId="0" fontId="7" fillId="0" borderId="0" xfId="4"/>
    <xf numFmtId="0" fontId="3" fillId="0" borderId="0" xfId="2"/>
    <xf numFmtId="0" fontId="6" fillId="0" borderId="0" xfId="5"/>
    <xf numFmtId="0" fontId="2" fillId="0" borderId="0" xfId="3"/>
    <xf numFmtId="0" fontId="9" fillId="0" borderId="0" xfId="8"/>
    <xf numFmtId="3" fontId="9" fillId="0" borderId="0" xfId="9">
      <alignment horizontal="right"/>
    </xf>
    <xf numFmtId="3" fontId="9" fillId="0" borderId="0" xfId="10">
      <alignment horizontal="right"/>
    </xf>
    <xf numFmtId="0" fontId="0" fillId="0" borderId="0" xfId="8" applyFont="1" applyBorder="1"/>
    <xf numFmtId="3" fontId="0" fillId="0" borderId="0" xfId="9" applyFont="1" applyBorder="1">
      <alignment horizontal="right"/>
    </xf>
    <xf numFmtId="3" fontId="0" fillId="0" borderId="0" xfId="10" applyFont="1" applyBorder="1">
      <alignment horizontal="right"/>
    </xf>
    <xf numFmtId="0" fontId="3" fillId="0" borderId="0" xfId="2" applyBorder="1"/>
  </cellXfs>
  <cellStyles count="11">
    <cellStyle name="Leto" xfId="7"/>
    <cellStyle name="Naslov" xfId="1" builtinId="15" customBuiltin="1"/>
    <cellStyle name="Naslov 1" xfId="2" builtinId="16" customBuiltin="1"/>
    <cellStyle name="Naslov 2" xfId="3" builtinId="17" customBuiltin="1"/>
    <cellStyle name="Naslov 3" xfId="4" builtinId="18" customBuiltin="1"/>
    <cellStyle name="Naslov 4" xfId="5" builtinId="19" customBuiltin="1"/>
    <cellStyle name="Navadno" xfId="0" builtinId="0" customBuiltin="1"/>
    <cellStyle name="Odmik" xfId="10"/>
    <cellStyle name="Podrobnosti tabele" xfId="8"/>
    <cellStyle name="Pojasnjevalno besedilo" xfId="6" builtinId="53" customBuiltin="1"/>
    <cellStyle name="Zneski" xfId="9"/>
  </cellStyles>
  <dxfs count="24">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dxf>
    <dxf>
      <font>
        <b/>
        <i val="0"/>
        <color theme="2" tint="-0.749961851863155"/>
      </font>
      <border>
        <top style="thin">
          <color theme="2" tint="-0.499984740745262"/>
        </top>
      </border>
    </dxf>
    <dxf>
      <font>
        <b/>
        <i val="0"/>
        <color theme="5"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6" tint="-0.24994659260841701"/>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4" tint="-0.24994659260841701"/>
      </font>
      <border>
        <bottom style="medium">
          <color theme="2" tint="-0.24994659260841701"/>
        </bottom>
      </border>
    </dxf>
    <dxf>
      <font>
        <b/>
        <i val="0"/>
        <color theme="1" tint="0.34998626667073579"/>
      </font>
      <border>
        <top/>
        <bottom/>
      </border>
    </dxf>
  </dxfs>
  <tableStyles count="3" defaultTableStyle="Denarni tok družinskega proračuna" defaultPivotStyle="PivotStyleLight16">
    <tableStyle name="Denarni tok družinskega proračuna" pivot="0" count="3">
      <tableStyleElement type="wholeTable" dxfId="23"/>
      <tableStyleElement type="headerRow" dxfId="22"/>
      <tableStyleElement type="totalRow" dxfId="21"/>
    </tableStyle>
    <tableStyle name="Mesečni izdatki v družinskem proračunu" pivot="0" count="3">
      <tableStyleElement type="wholeTable" dxfId="20"/>
      <tableStyleElement type="headerRow" dxfId="19"/>
      <tableStyleElement type="totalRow" dxfId="18"/>
    </tableStyle>
    <tableStyle name="Mesečni dohodki v družinskem proračunu" pivot="0" count="3">
      <tableStyleElement type="wholeTable" dxfId="17"/>
      <tableStyleElement type="headerRow" dxfId="16"/>
      <tableStyleElement type="totalRow"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8765741589453"/>
          <c:y val="0.13710580090580649"/>
          <c:w val="0.68894258484169146"/>
          <c:h val="0.74505498246072721"/>
        </c:manualLayout>
      </c:layout>
      <c:barChart>
        <c:barDir val="col"/>
        <c:grouping val="clustered"/>
        <c:varyColors val="0"/>
        <c:ser>
          <c:idx val="0"/>
          <c:order val="0"/>
          <c:tx>
            <c:strRef>
              <c:f>'PODATKI GRAFIKONA'!$C$3</c:f>
              <c:strCache>
                <c:ptCount val="1"/>
                <c:pt idx="0">
                  <c:v>Predvideno</c:v>
                </c:pt>
              </c:strCache>
            </c:strRef>
          </c:tx>
          <c:spPr>
            <a:solidFill>
              <a:schemeClr val="accent1">
                <a:lumMod val="75000"/>
              </a:schemeClr>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DD8-4A29-AA76-4E89536BAE58}"/>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CDD8-4A29-AA76-4E89536BAE58}"/>
              </c:ext>
            </c:extLst>
          </c:dPt>
          <c:dPt>
            <c:idx val="2"/>
            <c:invertIfNegative val="0"/>
            <c:bubble3D val="0"/>
            <c:spPr>
              <a:solidFill>
                <a:schemeClr val="accent1">
                  <a:lumMod val="75000"/>
                </a:schemeClr>
              </a:solidFill>
              <a:ln>
                <a:noFill/>
              </a:ln>
              <a:effectLst/>
            </c:spPr>
            <c:extLst>
              <c:ext xmlns:c16="http://schemas.microsoft.com/office/drawing/2014/chart" uri="{C3380CC4-5D6E-409C-BE32-E72D297353CC}">
                <c16:uniqueId val="{00000005-CDD8-4A29-AA76-4E89536BAE58}"/>
              </c:ext>
            </c:extLst>
          </c:dPt>
          <c:cat>
            <c:strRef>
              <c:f>'PODATKI GRAFIKONA'!$B$4:$B$6</c:f>
              <c:strCache>
                <c:ptCount val="3"/>
                <c:pt idx="0">
                  <c:v>Denarni tok</c:v>
                </c:pt>
                <c:pt idx="1">
                  <c:v>Mesečni dohodki</c:v>
                </c:pt>
                <c:pt idx="2">
                  <c:v>Mesečni stroški</c:v>
                </c:pt>
              </c:strCache>
            </c:strRef>
          </c:cat>
          <c:val>
            <c:numRef>
              <c:f>'PODATKI GRAFIKONA'!$C$4:$C$6</c:f>
              <c:numCache>
                <c:formatCode>General</c:formatCode>
                <c:ptCount val="3"/>
                <c:pt idx="0">
                  <c:v>2097</c:v>
                </c:pt>
                <c:pt idx="1">
                  <c:v>5700</c:v>
                </c:pt>
                <c:pt idx="2">
                  <c:v>3603</c:v>
                </c:pt>
              </c:numCache>
            </c:numRef>
          </c:val>
          <c:extLst>
            <c:ext xmlns:c16="http://schemas.microsoft.com/office/drawing/2014/chart" uri="{C3380CC4-5D6E-409C-BE32-E72D297353CC}">
              <c16:uniqueId val="{00000006-CDD8-4A29-AA76-4E89536BAE58}"/>
            </c:ext>
          </c:extLst>
        </c:ser>
        <c:ser>
          <c:idx val="1"/>
          <c:order val="1"/>
          <c:tx>
            <c:strRef>
              <c:f>'PODATKI GRAFIKONA'!$D$3</c:f>
              <c:strCache>
                <c:ptCount val="1"/>
                <c:pt idx="0">
                  <c:v>Dejanski</c:v>
                </c:pt>
              </c:strCache>
            </c:strRef>
          </c:tx>
          <c:spPr>
            <a:solidFill>
              <a:schemeClr val="accent2">
                <a:lumMod val="50000"/>
              </a:schemeClr>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008-CDD8-4A29-AA76-4E89536BAE58}"/>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A-CDD8-4A29-AA76-4E89536BAE58}"/>
              </c:ext>
            </c:extLst>
          </c:dPt>
          <c:dPt>
            <c:idx val="2"/>
            <c:invertIfNegative val="0"/>
            <c:bubble3D val="0"/>
            <c:spPr>
              <a:solidFill>
                <a:schemeClr val="accent2">
                  <a:lumMod val="50000"/>
                </a:schemeClr>
              </a:solidFill>
              <a:ln>
                <a:noFill/>
              </a:ln>
              <a:effectLst/>
            </c:spPr>
            <c:extLst>
              <c:ext xmlns:c16="http://schemas.microsoft.com/office/drawing/2014/chart" uri="{C3380CC4-5D6E-409C-BE32-E72D297353CC}">
                <c16:uniqueId val="{0000000C-CDD8-4A29-AA76-4E89536BAE58}"/>
              </c:ext>
            </c:extLst>
          </c:dPt>
          <c:cat>
            <c:strRef>
              <c:f>'PODATKI GRAFIKONA'!$B$4:$B$6</c:f>
              <c:strCache>
                <c:ptCount val="3"/>
                <c:pt idx="0">
                  <c:v>Denarni tok</c:v>
                </c:pt>
                <c:pt idx="1">
                  <c:v>Mesečni dohodki</c:v>
                </c:pt>
                <c:pt idx="2">
                  <c:v>Mesečni stroški</c:v>
                </c:pt>
              </c:strCache>
            </c:strRef>
          </c:cat>
          <c:val>
            <c:numRef>
              <c:f>'PODATKI GRAFIKONA'!$D$4:$D$6</c:f>
              <c:numCache>
                <c:formatCode>General</c:formatCode>
                <c:ptCount val="3"/>
                <c:pt idx="0">
                  <c:v>1845</c:v>
                </c:pt>
                <c:pt idx="1">
                  <c:v>5500</c:v>
                </c:pt>
                <c:pt idx="2">
                  <c:v>3655</c:v>
                </c:pt>
              </c:numCache>
            </c:numRef>
          </c:val>
          <c:extLst>
            <c:ext xmlns:c16="http://schemas.microsoft.com/office/drawing/2014/chart" uri="{C3380CC4-5D6E-409C-BE32-E72D297353CC}">
              <c16:uniqueId val="{0000000D-CDD8-4A29-AA76-4E89536BAE58}"/>
            </c:ext>
          </c:extLst>
        </c:ser>
        <c:dLbls>
          <c:showLegendKey val="0"/>
          <c:showVal val="0"/>
          <c:showCatName val="0"/>
          <c:showSerName val="0"/>
          <c:showPercent val="0"/>
          <c:showBubbleSize val="0"/>
        </c:dLbls>
        <c:gapWidth val="114"/>
        <c:overlap val="-11"/>
        <c:axId val="472735664"/>
        <c:axId val="469149360"/>
      </c:barChart>
      <c:catAx>
        <c:axId val="47273566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n-lt"/>
                <a:ea typeface="+mn-ea"/>
                <a:cs typeface="+mn-cs"/>
              </a:defRPr>
            </a:pPr>
            <a:endParaRPr lang="sl-SI"/>
          </a:p>
        </c:txPr>
        <c:crossAx val="469149360"/>
        <c:crosses val="autoZero"/>
        <c:auto val="1"/>
        <c:lblAlgn val="ctr"/>
        <c:lblOffset val="100"/>
        <c:noMultiLvlLbl val="0"/>
      </c:catAx>
      <c:valAx>
        <c:axId val="469149360"/>
        <c:scaling>
          <c:orientation val="minMax"/>
        </c:scaling>
        <c:delete val="0"/>
        <c:axPos val="l"/>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j-lt"/>
                <a:ea typeface="+mn-ea"/>
                <a:cs typeface="+mn-cs"/>
              </a:defRPr>
            </a:pPr>
            <a:endParaRPr lang="sl-SI"/>
          </a:p>
        </c:txPr>
        <c:crossAx val="472735664"/>
        <c:crosses val="autoZero"/>
        <c:crossBetween val="between"/>
      </c:valAx>
      <c:spPr>
        <a:noFill/>
        <a:ln>
          <a:noFill/>
        </a:ln>
        <a:effectLst/>
      </c:spPr>
    </c:plotArea>
    <c:legend>
      <c:legendPos val="tr"/>
      <c:layout>
        <c:manualLayout>
          <c:xMode val="edge"/>
          <c:yMode val="edge"/>
          <c:x val="3.6966424077775693E-2"/>
          <c:y val="0.68999918686350659"/>
          <c:w val="0.12874683649413149"/>
          <c:h val="0.1787113573290034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bg2">
                  <a:lumMod val="2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noFill/>
      <a:round/>
    </a:ln>
    <a:effectLst/>
  </c:spPr>
  <c:txPr>
    <a:bodyPr/>
    <a:lstStyle/>
    <a:p>
      <a:pPr>
        <a:defRPr/>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3</xdr:row>
      <xdr:rowOff>133350</xdr:rowOff>
    </xdr:from>
    <xdr:to>
      <xdr:col>5</xdr:col>
      <xdr:colOff>0</xdr:colOff>
      <xdr:row>4</xdr:row>
      <xdr:rowOff>2542442</xdr:rowOff>
    </xdr:to>
    <xdr:graphicFrame macro="">
      <xdr:nvGraphicFramePr>
        <xdr:cNvPr id="3" name="Grafikon proračuna" descr="Stolpčni grafikon prikazuje denarni tok, vrednosti mesečnih dohodkov in mesečnih izdatkov, in sicer tako predvidenih kot tudi dejanskih.">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Denarni_tok" displayName="Denarni_tok" ref="B6:E9" totalsRowCount="1" totalsRowDxfId="14">
  <autoFilter ref="B6:E8"/>
  <tableColumns count="4">
    <tableColumn id="1" name="Denarni tok" totalsRowLabel="Skupaj gotovine" totalsRowDxfId="13"/>
    <tableColumn id="3" name="Predvideni" totalsRowFunction="custom" totalsRowDxfId="12">
      <totalsRowFormula>C7-C8</totalsRowFormula>
    </tableColumn>
    <tableColumn id="4" name="Dejanski" totalsRowFunction="custom" totalsRowDxfId="11">
      <totalsRowFormula>D7-D8</totalsRowFormula>
    </tableColumn>
    <tableColumn id="5" name="Odmik" totalsRowFunction="sum" totalsRowDxfId="10"/>
  </tableColumns>
  <tableStyleInfo name="Denarni tok družinskega proračuna" showFirstColumn="0" showLastColumn="0" showRowStripes="0" showColumnStripes="0"/>
  <extLst>
    <ext xmlns:x14="http://schemas.microsoft.com/office/spreadsheetml/2009/9/main" uri="{504A1905-F514-4f6f-8877-14C23A59335A}">
      <x14:table altTextSummary="Tabela Denarni tok s predvidenim in dejanskim denarnim tokom se samodejno ustvari na osnovi vrednosti skupnih dohodkov in skupnih izdakov znotraj delovnih listov Mesečni dohodki in Mesečni izdatki. Vrednost je samodejno določena na osnovi teh skupnih zneskov"/>
    </ext>
  </extLst>
</table>
</file>

<file path=xl/tables/table2.xml><?xml version="1.0" encoding="utf-8"?>
<table xmlns="http://schemas.openxmlformats.org/spreadsheetml/2006/main" id="5" name="Dohodek" displayName="Dohodek" ref="B5:E9" totalsRowCount="1" totalsRowDxfId="9">
  <autoFilter ref="B5:E8"/>
  <tableColumns count="4">
    <tableColumn id="1" name="Mesečni dohodki" totalsRowLabel="Skupaj dohodkov" totalsRowDxfId="8"/>
    <tableColumn id="3" name="Predvideni" totalsRowFunction="sum" totalsRowDxfId="7"/>
    <tableColumn id="4" name="Dejanski" totalsRowFunction="sum" totalsRowDxfId="6"/>
    <tableColumn id="5" name="Odmik" totalsRowFunction="sum" totalsRowDxfId="5">
      <calculatedColumnFormula>Dohodek[[#This Row],[Dejanski]]-Dohodek[[#This Row],[Predvideni]]</calculatedColumnFormula>
    </tableColumn>
  </tableColumns>
  <tableStyleInfo name="Mesečni dohodki v družinskem proračunu" showFirstColumn="0" showLastColumn="0" showRowStripes="1" showColumnStripes="0"/>
  <extLst>
    <ext xmlns:x14="http://schemas.microsoft.com/office/spreadsheetml/2009/9/main" uri="{504A1905-F514-4f6f-8877-14C23A59335A}">
      <x14:table altTextSummary="Tabela Mesečni dohodki za spremljanje predvidenih in dejanskih virov dohodka. Vrednost spremenljivke je samodejno določena na osnovi teh vnosov"/>
    </ext>
  </extLst>
</table>
</file>

<file path=xl/tables/table3.xml><?xml version="1.0" encoding="utf-8"?>
<table xmlns="http://schemas.openxmlformats.org/spreadsheetml/2006/main" id="9" name="Izdatki" displayName="Izdatki" ref="B5:E26" totalsRowCount="1" totalsRowDxfId="4">
  <autoFilter ref="B5:E25"/>
  <tableColumns count="4">
    <tableColumn id="1" name="Mesečni izdatki" totalsRowLabel="Skupaj" totalsRowDxfId="3"/>
    <tableColumn id="3" name="Predvideni" totalsRowFunction="sum" totalsRowDxfId="2"/>
    <tableColumn id="4" name="Dejanski" totalsRowFunction="sum" totalsRowDxfId="1"/>
    <tableColumn id="5" name="Odmik" totalsRowFunction="sum" totalsRowDxfId="0">
      <calculatedColumnFormula>Izdatki[[#This Row],[Predvideni]]-Izdatki[[#This Row],[Dejanski]]</calculatedColumnFormula>
    </tableColumn>
  </tableColumns>
  <tableStyleInfo name="Mesečni izdatki v družinskem proračunu" showFirstColumn="0" showLastColumn="0" showRowStripes="1" showColumnStripes="0"/>
  <extLst>
    <ext xmlns:x14="http://schemas.microsoft.com/office/spreadsheetml/2009/9/main" uri="{504A1905-F514-4f6f-8877-14C23A59335A}">
      <x14:table altTextSummary="Tabela Mesečni izdatki za spremljanje predvidenih in dejanskih virov dohodka. Vrednost spremenljivke je samodejno določena na osnovi teh vnosov"/>
    </ext>
  </extLst>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032027"/>
      </a:dk2>
      <a:lt2>
        <a:srgbClr val="F1F0EE"/>
      </a:lt2>
      <a:accent1>
        <a:srgbClr val="0EAACF"/>
      </a:accent1>
      <a:accent2>
        <a:srgbClr val="A1D23A"/>
      </a:accent2>
      <a:accent3>
        <a:srgbClr val="F6893A"/>
      </a:accent3>
      <a:accent4>
        <a:srgbClr val="995487"/>
      </a:accent4>
      <a:accent5>
        <a:srgbClr val="BFA26E"/>
      </a:accent5>
      <a:accent6>
        <a:srgbClr val="DE5959"/>
      </a:accent6>
      <a:hlink>
        <a:srgbClr val="E85787"/>
      </a:hlink>
      <a:folHlink>
        <a:srgbClr val="0EAACF"/>
      </a:folHlink>
    </a:clrScheme>
    <a:fontScheme name="Family budge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E9"/>
  <sheetViews>
    <sheetView showGridLines="0" tabSelected="1" zoomScaleNormal="100" workbookViewId="0"/>
  </sheetViews>
  <sheetFormatPr defaultRowHeight="17.25"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
        <v>0</v>
      </c>
      <c r="C1" s="2"/>
    </row>
    <row r="2" spans="2:5" ht="46.5" customHeight="1" x14ac:dyDescent="0.3">
      <c r="B2" s="4" t="s">
        <v>1</v>
      </c>
      <c r="C2" s="2"/>
    </row>
    <row r="3" spans="2:5" ht="27" thickBot="1" x14ac:dyDescent="0.45">
      <c r="B3" s="12" t="str">
        <f ca="1">TEXT(TODAY(),"mmmm")</f>
        <v>januar</v>
      </c>
      <c r="C3" s="2"/>
    </row>
    <row r="4" spans="2:5" ht="26.25" x14ac:dyDescent="0.3">
      <c r="B4" s="7">
        <f ca="1">YEAR(TODAY())</f>
        <v>2017</v>
      </c>
      <c r="C4" s="2"/>
    </row>
    <row r="5" spans="2:5" ht="219.75" customHeight="1" x14ac:dyDescent="0.3">
      <c r="B5" s="6" t="s">
        <v>2</v>
      </c>
      <c r="C5" s="2"/>
    </row>
    <row r="6" spans="2:5" ht="45" customHeight="1" x14ac:dyDescent="0.5">
      <c r="B6" s="20" t="s">
        <v>3</v>
      </c>
      <c r="C6" s="9" t="s">
        <v>7</v>
      </c>
      <c r="D6" s="9" t="s">
        <v>8</v>
      </c>
      <c r="E6" s="9" t="s">
        <v>9</v>
      </c>
    </row>
    <row r="7" spans="2:5" x14ac:dyDescent="0.3">
      <c r="B7" s="17" t="s">
        <v>4</v>
      </c>
      <c r="C7" s="18">
        <f>Dohodek[[#Totals],[Predvideni]]</f>
        <v>5700</v>
      </c>
      <c r="D7" s="18">
        <f>Dohodek[[#Totals],[Dejanski]]</f>
        <v>5500</v>
      </c>
      <c r="E7" s="19">
        <f>Dohodek[[#Totals],[Odmik]]</f>
        <v>-200</v>
      </c>
    </row>
    <row r="8" spans="2:5" x14ac:dyDescent="0.3">
      <c r="B8" s="17" t="s">
        <v>5</v>
      </c>
      <c r="C8" s="18">
        <f>Izdatki[[#Totals],[Predvideni]]</f>
        <v>3603</v>
      </c>
      <c r="D8" s="18">
        <f>Izdatki[[#Totals],[Dejanski]]</f>
        <v>3655</v>
      </c>
      <c r="E8" s="19">
        <f>Izdatki[[#Totals],[Odmik]]</f>
        <v>-52</v>
      </c>
    </row>
    <row r="9" spans="2:5" x14ac:dyDescent="0.3">
      <c r="B9" s="9" t="s">
        <v>6</v>
      </c>
      <c r="C9" s="8">
        <f>C7-C8</f>
        <v>2097</v>
      </c>
      <c r="D9" s="8">
        <f>D7-D8</f>
        <v>1845</v>
      </c>
      <c r="E9" s="8">
        <f>SUBTOTAL(109,Denarni_tok[Odmik])</f>
        <v>-252</v>
      </c>
    </row>
  </sheetData>
  <dataValidations count="9">
    <dataValidation allowBlank="1" showInputMessage="1" showErrorMessage="1" prompt="Delovni zvezek za družinski proračun s tremi delovnimi listi: Denarni tok, Mesečni dohodki in Mesečni izdatki. Grafikon s primerjavo predvidenih in dejanskih zneskov iz posamezne tabele. Vnesite ime proračuna v B1, naslov v B2, mesec v B3 in leto v B4" sqref="A1"/>
    <dataValidation allowBlank="1" showInputMessage="1" showErrorMessage="1" prompt="Vnesite ime tega delovnega lista Družinski proračun v to celico" sqref="B1"/>
    <dataValidation allowBlank="1" showInputMessage="1" showErrorMessage="1" prompt="Vnesite mesec v to celico" sqref="B3"/>
    <dataValidation allowBlank="1" showInputMessage="1" showErrorMessage="1" prompt="Vnesite leto v to celico" sqref="B4"/>
    <dataValidation allowBlank="1" showInputMessage="1" showErrorMessage="1" prompt="Postavke skupnih dohodkov in skupnih izdatkov v tem stolpcu se samodejno posodabljajo na osnovi vnosov v tabelah Dohodki in Izdatki" sqref="B6"/>
    <dataValidation allowBlank="1" showInputMessage="1" showErrorMessage="1" prompt="Ta stolpec se posodablja samodejno na osnovi vrednosti iz tabel Dohodki in Izdatki" sqref="C6:D6"/>
    <dataValidation allowBlank="1" showInputMessage="1" showErrorMessage="1" prompt="Ta stolpec se posodablja samodejno na osnovi vrednosti iz tabel Dohodki in Izdatki.  Vrednostim v tem stolpcu so dodane ikone barvnih krogov: negativna vrednost je rdeča, ničelna je rumena in pozitivna je zelena" sqref="E6"/>
    <dataValidation allowBlank="1" showInputMessage="1" showErrorMessage="1" prompt="Grafikon prikazuje primerjavo dejanskega in predvidenega denarnega toka, mesečnih dohodkov in mesečnih izdatkov." sqref="B5"/>
    <dataValidation allowBlank="1" showInputMessage="1" showErrorMessage="1" prompt="Vnesite naslov delovnega zvezka v ta stolpec" sqref="B2"/>
  </dataValidations>
  <printOptions horizontalCentered="1"/>
  <pageMargins left="0.4" right="0.4" top="0.4" bottom="0.4" header="0.25" footer="0.25"/>
  <pageSetup paperSize="9" fitToHeight="0" orientation="portrait" r:id="rId1"/>
  <headerFooter differentFirst="1">
    <oddFooter>&amp;CPage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3" id="{70BE87D5-6E62-4533-88AE-53E31B3F506A}">
            <x14:iconSet custom="1">
              <x14:cfvo type="percent">
                <xm:f>0</xm:f>
              </x14:cfvo>
              <x14:cfvo type="num">
                <xm:f>0</xm:f>
              </x14:cfvo>
              <x14:cfvo type="num" gte="0">
                <xm:f>0</xm:f>
              </x14:cfvo>
              <x14:cfIcon iconSet="3TrafficLights1" iconId="0"/>
              <x14:cfIcon iconSet="3TrafficLights1" iconId="1"/>
              <x14:cfIcon iconSet="3TrafficLights1" iconId="2"/>
            </x14:iconSet>
          </x14:cfRule>
          <xm:sqref>E7:E8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E9"/>
  <sheetViews>
    <sheetView showGridLines="0" zoomScaleNormal="100" workbookViewId="0"/>
  </sheetViews>
  <sheetFormatPr defaultRowHeight="17.25"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Ime</f>
        <v>Ime</v>
      </c>
      <c r="C1" s="2"/>
    </row>
    <row r="2" spans="2:5" ht="46.5" customHeight="1" x14ac:dyDescent="0.3">
      <c r="B2" s="4" t="str">
        <f>BudgetTitle</f>
        <v>Družinski proračun</v>
      </c>
      <c r="C2" s="2"/>
    </row>
    <row r="3" spans="2:5" ht="27" thickBot="1" x14ac:dyDescent="0.45">
      <c r="B3" s="12" t="str">
        <f ca="1">Mesec</f>
        <v>januar</v>
      </c>
      <c r="C3" s="2"/>
    </row>
    <row r="4" spans="2:5" ht="26.25" x14ac:dyDescent="0.3">
      <c r="B4" s="7">
        <f ca="1">Leto</f>
        <v>2017</v>
      </c>
      <c r="C4" s="2"/>
    </row>
    <row r="5" spans="2:5" ht="45" customHeight="1" x14ac:dyDescent="0.5">
      <c r="B5" s="13" t="s">
        <v>10</v>
      </c>
      <c r="C5" t="s">
        <v>7</v>
      </c>
      <c r="D5" t="s">
        <v>8</v>
      </c>
      <c r="E5" t="s">
        <v>9</v>
      </c>
    </row>
    <row r="6" spans="2:5" x14ac:dyDescent="0.3">
      <c r="B6" s="14" t="s">
        <v>11</v>
      </c>
      <c r="C6" s="15">
        <v>4000</v>
      </c>
      <c r="D6" s="15">
        <v>4000</v>
      </c>
      <c r="E6" s="16">
        <f>Dohodek[[#This Row],[Dejanski]]-Dohodek[[#This Row],[Predvideni]]</f>
        <v>0</v>
      </c>
    </row>
    <row r="7" spans="2:5" x14ac:dyDescent="0.3">
      <c r="B7" s="14" t="s">
        <v>12</v>
      </c>
      <c r="C7" s="15">
        <v>1400</v>
      </c>
      <c r="D7" s="15">
        <v>1500</v>
      </c>
      <c r="E7" s="16">
        <f>Dohodek[[#This Row],[Dejanski]]-Dohodek[[#This Row],[Predvideni]]</f>
        <v>100</v>
      </c>
    </row>
    <row r="8" spans="2:5" x14ac:dyDescent="0.3">
      <c r="B8" s="14" t="s">
        <v>13</v>
      </c>
      <c r="C8" s="15">
        <v>300</v>
      </c>
      <c r="D8" s="15">
        <v>0</v>
      </c>
      <c r="E8" s="16">
        <f>Dohodek[[#This Row],[Dejanski]]-Dohodek[[#This Row],[Predvideni]]</f>
        <v>-300</v>
      </c>
    </row>
    <row r="9" spans="2:5" x14ac:dyDescent="0.3">
      <c r="B9" s="9" t="s">
        <v>4</v>
      </c>
      <c r="C9" s="8">
        <f>SUBTOTAL(109,Dohodek[Predvideni])</f>
        <v>5700</v>
      </c>
      <c r="D9" s="8">
        <f>SUBTOTAL(109,Dohodek[Dejanski])</f>
        <v>5500</v>
      </c>
      <c r="E9" s="8">
        <f>SUBTOTAL(109,Dohodek[Odmik])</f>
        <v>-200</v>
      </c>
    </row>
  </sheetData>
  <dataValidations count="9">
    <dataValidation allowBlank="1" showInputMessage="1" showErrorMessage="1" prompt="Ta stolpec se samodejno posodablja na osnovi vrednosti v stolpcih Predvideni in Dejanski v tej tabeli. Vrednostim v tem stolpcu so dodane ikone barvnih krogov: negativna vrednost je rdeča, ničelna je rumena in pozitivna je zelena" sqref="E5"/>
    <dataValidation allowBlank="1" showInputMessage="1" showErrorMessage="1" prompt="Vnesite vrednost dejanskega dohodka v ta stolpec" sqref="D5"/>
    <dataValidation allowBlank="1" showInputMessage="1" showErrorMessage="1" prompt="Vnesite vrednost predvidenega dohodka v ta stolpec" sqref="C5"/>
    <dataValidation allowBlank="1" showInputMessage="1" showErrorMessage="1" prompt="Vnesite podrobnosti dohodka v ta stolpec" sqref="B5"/>
    <dataValidation allowBlank="1" showInputMessage="1" showErrorMessage="1" prompt="Samodejno posodobljeno na osnovi leta, ki je bilo vneseno v celico B4 na delovnem listu Denarni tok" sqref="B4"/>
    <dataValidation allowBlank="1" showInputMessage="1" showErrorMessage="1" prompt="Samodejno posodobljeno na osnovi meseca, ki je bilo vneseno v celico B3 na delovnem listu Denarni tok" sqref="B3"/>
    <dataValidation allowBlank="1" showInputMessage="1" showErrorMessage="1" prompt="Samodejno posodobljeno na osnovi imena, ki je bilo vneseno v celico B1 na delovnem listu Denarni tok" sqref="B1"/>
    <dataValidation allowBlank="1" showInputMessage="1" showErrorMessage="1" prompt="Delovni list Mesečni dohodki s tabelo Mesečni dohodki za spremljanje predvidenih in dejanskih virov dohodka. Ime, naslov, mesec in leto delovnega lista se samodejno posodobijo na osnovi vnosov na delovnem listu Denarni tok " sqref="A1"/>
    <dataValidation allowBlank="1" showInputMessage="1" showErrorMessage="1" prompt="Samodejno posodobljeno na osnovi naslova, ki je bilo vneseno v celico B2 na delovnem listu Denarni tok" sqref="B2"/>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 id="{6F0DD961-455D-48EE-B855-82B2BFC255F5}">
            <x14:iconSet custom="1">
              <x14:cfvo type="percent">
                <xm:f>0</xm:f>
              </x14:cfvo>
              <x14:cfvo type="num">
                <xm:f>0</xm:f>
              </x14:cfvo>
              <x14:cfvo type="num" gte="0">
                <xm:f>0</xm:f>
              </x14:cfvo>
              <x14:cfIcon iconSet="3TrafficLights1" iconId="0"/>
              <x14:cfIcon iconSet="3TrafficLights1" iconId="1"/>
              <x14:cfIcon iconSet="3TrafficLights1" iconId="2"/>
            </x14:iconSet>
          </x14:cfRule>
          <xm:sqref>E6:E8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B1:E26"/>
  <sheetViews>
    <sheetView showGridLines="0" zoomScaleNormal="100" workbookViewId="0"/>
  </sheetViews>
  <sheetFormatPr defaultRowHeight="17.25"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Ime</f>
        <v>Ime</v>
      </c>
      <c r="C1" s="2"/>
    </row>
    <row r="2" spans="2:5" ht="46.5" customHeight="1" x14ac:dyDescent="0.3">
      <c r="B2" s="4" t="str">
        <f>BudgetTitle</f>
        <v>Družinski proračun</v>
      </c>
      <c r="C2" s="2"/>
    </row>
    <row r="3" spans="2:5" ht="27" thickBot="1" x14ac:dyDescent="0.45">
      <c r="B3" s="12" t="str">
        <f ca="1">Mesec</f>
        <v>januar</v>
      </c>
      <c r="C3" s="2"/>
    </row>
    <row r="4" spans="2:5" ht="26.25" x14ac:dyDescent="0.3">
      <c r="B4" s="7">
        <f ca="1">Leto</f>
        <v>2017</v>
      </c>
      <c r="C4" s="2"/>
    </row>
    <row r="5" spans="2:5" ht="45" customHeight="1" x14ac:dyDescent="0.5">
      <c r="B5" s="10" t="s">
        <v>14</v>
      </c>
      <c r="C5" t="s">
        <v>7</v>
      </c>
      <c r="D5" t="s">
        <v>8</v>
      </c>
      <c r="E5" t="s">
        <v>9</v>
      </c>
    </row>
    <row r="6" spans="2:5" x14ac:dyDescent="0.3">
      <c r="B6" s="14" t="s">
        <v>15</v>
      </c>
      <c r="C6" s="15">
        <v>1500</v>
      </c>
      <c r="D6" s="15">
        <v>1500</v>
      </c>
      <c r="E6" s="16">
        <f>Izdatki[[#This Row],[Predvideni]]-Izdatki[[#This Row],[Dejanski]]</f>
        <v>0</v>
      </c>
    </row>
    <row r="7" spans="2:5" x14ac:dyDescent="0.3">
      <c r="B7" s="14" t="s">
        <v>16</v>
      </c>
      <c r="C7" s="15">
        <v>250</v>
      </c>
      <c r="D7" s="15">
        <v>280</v>
      </c>
      <c r="E7" s="16">
        <f>Izdatki[[#This Row],[Predvideni]]-Izdatki[[#This Row],[Dejanski]]</f>
        <v>-30</v>
      </c>
    </row>
    <row r="8" spans="2:5" x14ac:dyDescent="0.3">
      <c r="B8" s="14" t="s">
        <v>17</v>
      </c>
      <c r="C8" s="15">
        <v>38</v>
      </c>
      <c r="D8" s="15">
        <v>38</v>
      </c>
      <c r="E8" s="16">
        <f>Izdatki[[#This Row],[Predvideni]]-Izdatki[[#This Row],[Dejanski]]</f>
        <v>0</v>
      </c>
    </row>
    <row r="9" spans="2:5" x14ac:dyDescent="0.3">
      <c r="B9" s="14" t="s">
        <v>18</v>
      </c>
      <c r="C9" s="15">
        <v>65</v>
      </c>
      <c r="D9" s="15">
        <v>78</v>
      </c>
      <c r="E9" s="16">
        <f>Izdatki[[#This Row],[Predvideni]]-Izdatki[[#This Row],[Dejanski]]</f>
        <v>-13</v>
      </c>
    </row>
    <row r="10" spans="2:5" x14ac:dyDescent="0.3">
      <c r="B10" s="14" t="s">
        <v>19</v>
      </c>
      <c r="C10" s="15">
        <v>25</v>
      </c>
      <c r="D10" s="15">
        <v>21</v>
      </c>
      <c r="E10" s="16">
        <f>Izdatki[[#This Row],[Predvideni]]-Izdatki[[#This Row],[Dejanski]]</f>
        <v>4</v>
      </c>
    </row>
    <row r="11" spans="2:5" x14ac:dyDescent="0.3">
      <c r="B11" s="14" t="s">
        <v>20</v>
      </c>
      <c r="C11" s="15">
        <v>75</v>
      </c>
      <c r="D11" s="15">
        <v>83</v>
      </c>
      <c r="E11" s="16">
        <f>Izdatki[[#This Row],[Predvideni]]-Izdatki[[#This Row],[Dejanski]]</f>
        <v>-8</v>
      </c>
    </row>
    <row r="12" spans="2:5" x14ac:dyDescent="0.3">
      <c r="B12" s="14" t="s">
        <v>21</v>
      </c>
      <c r="C12" s="15">
        <v>60</v>
      </c>
      <c r="D12" s="15">
        <v>60</v>
      </c>
      <c r="E12" s="16">
        <f>Izdatki[[#This Row],[Predvideni]]-Izdatki[[#This Row],[Dejanski]]</f>
        <v>0</v>
      </c>
    </row>
    <row r="13" spans="2:5" x14ac:dyDescent="0.3">
      <c r="B13" s="14" t="s">
        <v>22</v>
      </c>
      <c r="C13" s="15">
        <v>0</v>
      </c>
      <c r="D13" s="15">
        <v>60</v>
      </c>
      <c r="E13" s="16">
        <f>Izdatki[[#This Row],[Predvideni]]-Izdatki[[#This Row],[Dejanski]]</f>
        <v>-60</v>
      </c>
    </row>
    <row r="14" spans="2:5" x14ac:dyDescent="0.3">
      <c r="B14" s="14" t="s">
        <v>23</v>
      </c>
      <c r="C14" s="15">
        <v>180</v>
      </c>
      <c r="D14" s="15">
        <v>150</v>
      </c>
      <c r="E14" s="16">
        <f>Izdatki[[#This Row],[Predvideni]]-Izdatki[[#This Row],[Dejanski]]</f>
        <v>30</v>
      </c>
    </row>
    <row r="15" spans="2:5" x14ac:dyDescent="0.3">
      <c r="B15" s="14" t="s">
        <v>24</v>
      </c>
      <c r="C15" s="15">
        <v>250</v>
      </c>
      <c r="D15" s="15">
        <v>250</v>
      </c>
      <c r="E15" s="16">
        <f>Izdatki[[#This Row],[Predvideni]]-Izdatki[[#This Row],[Dejanski]]</f>
        <v>0</v>
      </c>
    </row>
    <row r="16" spans="2:5" x14ac:dyDescent="0.3">
      <c r="B16" s="14" t="s">
        <v>25</v>
      </c>
      <c r="C16" s="15">
        <v>75</v>
      </c>
      <c r="D16" s="15">
        <v>80</v>
      </c>
      <c r="E16" s="16">
        <f>Izdatki[[#This Row],[Predvideni]]-Izdatki[[#This Row],[Dejanski]]</f>
        <v>-5</v>
      </c>
    </row>
    <row r="17" spans="2:5" x14ac:dyDescent="0.3">
      <c r="B17" s="14" t="s">
        <v>26</v>
      </c>
      <c r="C17" s="15">
        <v>280</v>
      </c>
      <c r="D17" s="15">
        <v>260</v>
      </c>
      <c r="E17" s="16">
        <f>Izdatki[[#This Row],[Predvideni]]-Izdatki[[#This Row],[Dejanski]]</f>
        <v>20</v>
      </c>
    </row>
    <row r="18" spans="2:5" x14ac:dyDescent="0.3">
      <c r="B18" s="14" t="s">
        <v>27</v>
      </c>
      <c r="C18" s="15">
        <v>75</v>
      </c>
      <c r="D18" s="15">
        <v>65</v>
      </c>
      <c r="E18" s="16">
        <f>Izdatki[[#This Row],[Predvideni]]-Izdatki[[#This Row],[Dejanski]]</f>
        <v>10</v>
      </c>
    </row>
    <row r="19" spans="2:5" x14ac:dyDescent="0.3">
      <c r="B19" s="14" t="s">
        <v>28</v>
      </c>
      <c r="C19" s="15">
        <v>255</v>
      </c>
      <c r="D19" s="15">
        <v>255</v>
      </c>
      <c r="E19" s="16">
        <f>Izdatki[[#This Row],[Predvideni]]-Izdatki[[#This Row],[Dejanski]]</f>
        <v>0</v>
      </c>
    </row>
    <row r="20" spans="2:5" x14ac:dyDescent="0.3">
      <c r="B20" s="14" t="s">
        <v>29</v>
      </c>
      <c r="C20" s="15">
        <v>100</v>
      </c>
      <c r="D20" s="15">
        <v>100</v>
      </c>
      <c r="E20" s="16">
        <f>Izdatki[[#This Row],[Predvideni]]-Izdatki[[#This Row],[Dejanski]]</f>
        <v>0</v>
      </c>
    </row>
    <row r="21" spans="2:5" x14ac:dyDescent="0.3">
      <c r="B21" s="14" t="s">
        <v>30</v>
      </c>
      <c r="C21" s="15">
        <v>0</v>
      </c>
      <c r="D21" s="15">
        <v>0</v>
      </c>
      <c r="E21" s="16">
        <f>Izdatki[[#This Row],[Predvideni]]-Izdatki[[#This Row],[Dejanski]]</f>
        <v>0</v>
      </c>
    </row>
    <row r="22" spans="2:5" x14ac:dyDescent="0.3">
      <c r="B22" s="14" t="s">
        <v>31</v>
      </c>
      <c r="C22" s="15">
        <v>0</v>
      </c>
      <c r="D22" s="15">
        <v>0</v>
      </c>
      <c r="E22" s="16">
        <f>Izdatki[[#This Row],[Predvideni]]-Izdatki[[#This Row],[Dejanski]]</f>
        <v>0</v>
      </c>
    </row>
    <row r="23" spans="2:5" x14ac:dyDescent="0.3">
      <c r="B23" s="14" t="s">
        <v>32</v>
      </c>
      <c r="C23" s="15">
        <v>150</v>
      </c>
      <c r="D23" s="15">
        <v>150</v>
      </c>
      <c r="E23" s="16">
        <f>Izdatki[[#This Row],[Predvideni]]-Izdatki[[#This Row],[Dejanski]]</f>
        <v>0</v>
      </c>
    </row>
    <row r="24" spans="2:5" x14ac:dyDescent="0.3">
      <c r="B24" s="14" t="s">
        <v>33</v>
      </c>
      <c r="C24" s="15">
        <v>225</v>
      </c>
      <c r="D24" s="15">
        <v>225</v>
      </c>
      <c r="E24" s="16">
        <f>Izdatki[[#This Row],[Predvideni]]-Izdatki[[#This Row],[Dejanski]]</f>
        <v>0</v>
      </c>
    </row>
    <row r="25" spans="2:5" x14ac:dyDescent="0.3">
      <c r="B25" s="14" t="s">
        <v>34</v>
      </c>
      <c r="C25" s="15">
        <v>0</v>
      </c>
      <c r="D25" s="15">
        <v>0</v>
      </c>
      <c r="E25" s="16">
        <f>Izdatki[[#This Row],[Predvideni]]-Izdatki[[#This Row],[Dejanski]]</f>
        <v>0</v>
      </c>
    </row>
    <row r="26" spans="2:5" x14ac:dyDescent="0.3">
      <c r="B26" s="9" t="s">
        <v>35</v>
      </c>
      <c r="C26" s="8">
        <f>SUBTOTAL(109,Izdatki[Predvideni])</f>
        <v>3603</v>
      </c>
      <c r="D26" s="8">
        <f>SUBTOTAL(109,Izdatki[Dejanski])</f>
        <v>3655</v>
      </c>
      <c r="E26" s="8">
        <f>SUBTOTAL(109,Izdatki[Odmik])</f>
        <v>-52</v>
      </c>
    </row>
  </sheetData>
  <dataValidations count="9">
    <dataValidation allowBlank="1" showInputMessage="1" showErrorMessage="1" prompt="Delovni list Mesečni izdatki s tabelo Mesečni izdatki za spremljanje predvidenih in dejanskih mesečnih izdatkov. Ime, naslov, mesec in leto delovnega lista se samodejno posodobijo na osnovi vnosov na delovnem listu Denarni tok" sqref="A1"/>
    <dataValidation allowBlank="1" showInputMessage="1" showErrorMessage="1" prompt="Samodejno posodobljeno na osnovi imena, ki je bilo vneseno v celico B1 na delovnem listu Denarni tok" sqref="B1"/>
    <dataValidation allowBlank="1" showInputMessage="1" showErrorMessage="1" prompt="Samodejno posodobljeno na osnovi meseca, ki je bilo vneseno v celico B3 na delovnem listu Denarni tok" sqref="B3"/>
    <dataValidation allowBlank="1" showInputMessage="1" showErrorMessage="1" prompt="Samodejno posodobljeno na osnovi leta, ki je bilo vneseno v celico B4 na delovnem listu Denarni tok" sqref="B4"/>
    <dataValidation allowBlank="1" showInputMessage="1" showErrorMessage="1" prompt="Vnesite podrobnosti izdatka v ta stolpec" sqref="B5"/>
    <dataValidation allowBlank="1" showInputMessage="1" showErrorMessage="1" prompt="Vnesite vrednosti predvidenih izdatkov v ta stolpec" sqref="C5"/>
    <dataValidation allowBlank="1" showInputMessage="1" showErrorMessage="1" prompt="Vnesite vrednosti dejanskih izdatkov v ta stolpec" sqref="D5"/>
    <dataValidation allowBlank="1" showInputMessage="1" showErrorMessage="1" prompt="Ta stolpec se samodejno posodablja na osnovi vrednosti v stolpcih Predvideni in Dejanski v tej tabeli. Vrednostim v tem stolpcu so dodane ikone barvnih krogov: negativna vrednost je rdeča, ničelna je rumena in pozitivna je zelena" sqref="E5"/>
    <dataValidation allowBlank="1" showInputMessage="1" showErrorMessage="1" prompt="Samodejno posodobljeno na osnovi naslova, ki je bilo vneseno v celico B2 na delovnem listu Denarni tok" sqref="B2"/>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867763B4-2C55-44EE-AC84-368FA4355A36}">
            <x14:iconSet custom="1">
              <x14:cfvo type="percent">
                <xm:f>0</xm:f>
              </x14:cfvo>
              <x14:cfvo type="num">
                <xm:f>0</xm:f>
              </x14:cfvo>
              <x14:cfvo type="num" gte="0">
                <xm:f>0</xm:f>
              </x14:cfvo>
              <x14:cfIcon iconSet="3TrafficLights1" iconId="0"/>
              <x14:cfIcon iconSet="3TrafficLights1" iconId="1"/>
              <x14:cfIcon iconSet="3TrafficLights1" iconId="2"/>
            </x14:iconSet>
          </x14:cfRule>
          <xm:sqref>E6:E25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B1:D6"/>
  <sheetViews>
    <sheetView showGridLines="0" workbookViewId="0"/>
  </sheetViews>
  <sheetFormatPr defaultRowHeight="17.25" x14ac:dyDescent="0.3"/>
  <cols>
    <col min="1" max="1" width="1.77734375" customWidth="1"/>
    <col min="2" max="2" width="16.5546875" customWidth="1"/>
    <col min="3" max="4" width="12.44140625" customWidth="1"/>
  </cols>
  <sheetData>
    <row r="1" spans="2:4" ht="39.75" x14ac:dyDescent="0.5">
      <c r="B1" s="11" t="s">
        <v>36</v>
      </c>
      <c r="C1" s="1"/>
      <c r="D1" s="1"/>
    </row>
    <row r="3" spans="2:4" x14ac:dyDescent="0.3">
      <c r="B3" s="3"/>
      <c r="C3" s="3" t="s">
        <v>38</v>
      </c>
      <c r="D3" s="3" t="s">
        <v>8</v>
      </c>
    </row>
    <row r="4" spans="2:4" x14ac:dyDescent="0.3">
      <c r="B4" s="3" t="s">
        <v>3</v>
      </c>
      <c r="C4" s="3">
        <f>Denarni_tok[[#Totals],[Predvideni]]</f>
        <v>2097</v>
      </c>
      <c r="D4" s="3">
        <f>Denarni_tok[[#Totals],[Dejanski]]</f>
        <v>1845</v>
      </c>
    </row>
    <row r="5" spans="2:4" x14ac:dyDescent="0.3">
      <c r="B5" s="3" t="s">
        <v>10</v>
      </c>
      <c r="C5" s="3">
        <f>Dohodek[[#Totals],[Predvideni]]</f>
        <v>5700</v>
      </c>
      <c r="D5" s="3">
        <f>Dohodek[[#Totals],[Dejanski]]</f>
        <v>5500</v>
      </c>
    </row>
    <row r="6" spans="2:4" x14ac:dyDescent="0.3">
      <c r="B6" s="3" t="s">
        <v>37</v>
      </c>
      <c r="C6" s="3">
        <f>Izdatki[[#Totals],[Predvideni]]</f>
        <v>3603</v>
      </c>
      <c r="D6" s="3">
        <f>Izdatki[[#Totals],[Dejanski]]</f>
        <v>3655</v>
      </c>
    </row>
  </sheetData>
  <printOptions horizontalCentered="1"/>
  <pageMargins left="0.4" right="0.4" top="0.4" bottom="0.4" header="0.25" footer="0.25"/>
  <pageSetup paperSize="9" fitToHeight="0" orientation="portrait" verticalDpi="0" r:id="rId1"/>
  <headerFooter differentFirst="1">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10</vt:i4>
      </vt:variant>
    </vt:vector>
  </HeadingPairs>
  <TitlesOfParts>
    <vt:vector size="14" baseType="lpstr">
      <vt:lpstr>Denarni tok</vt:lpstr>
      <vt:lpstr>Mesečni dohodki</vt:lpstr>
      <vt:lpstr>Mesečni izdatki</vt:lpstr>
      <vt:lpstr>PODATKI GRAFIKONA</vt:lpstr>
      <vt:lpstr>BudgetTitle</vt:lpstr>
      <vt:lpstr>Ime</vt:lpstr>
      <vt:lpstr>Leto</vt:lpstr>
      <vt:lpstr>Mesec</vt:lpstr>
      <vt:lpstr>Naslov_stolpca_1</vt:lpstr>
      <vt:lpstr>Naslov_stolpca_2</vt:lpstr>
      <vt:lpstr>Naslov_stolpca_3</vt:lpstr>
      <vt:lpstr>'Denarni tok'!Tiskanje_naslovov</vt:lpstr>
      <vt:lpstr>'Mesečni dohodki'!Tiskanje_naslovov</vt:lpstr>
      <vt:lpstr>'Mesečni izdatki'!Tiskanje_naslovov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2016-12-13T10:16:52Z</dcterms:created>
  <dcterms:modified xsi:type="dcterms:W3CDTF">2017-01-12T08:47:21Z</dcterms:modified>
</cp:coreProperties>
</file>