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800" windowHeight="11160"/>
  </bookViews>
  <sheets>
    <sheet name="Seznam skladiščenga inventarja" sheetId="2" r:id="rId1"/>
    <sheet name="Izbirni seznam inventarja" sheetId="11" r:id="rId2"/>
    <sheet name="Iskanje zabojnika" sheetId="9" r:id="rId3"/>
  </sheets>
  <definedNames>
    <definedName name="Iskanje_inventarne_številke">SeznamInventarja[INVENTARNA ŠTEVILKA]</definedName>
    <definedName name="Naslov_stolpca_1">SeznamInventarja[[#Headers],[INVENTARNA ŠTEVILKA]]</definedName>
    <definedName name="Naslov_stolpca_2">IzbirniSeznamInventarja[[#Headers],[NAROČILO ŠT.]]</definedName>
    <definedName name="Naslov_stolpca_3">Iskanje_zabojnika[[#Headers],[ZABOJNIK ŠT.]]</definedName>
    <definedName name="ŠtevilkaZabojnika">Iskanje_zabojnika[ZABOJNIK ŠT.]</definedName>
    <definedName name="_xlnm.Print_Titles" localSheetId="2">'Iskanje zabojnika'!$4:$4</definedName>
    <definedName name="_xlnm.Print_Titles" localSheetId="1">'Izbirni seznam inventarja'!$4:$4</definedName>
    <definedName name="_xlnm.Print_Titles" localSheetId="0">'Seznam skladiščenga inventarja'!$4:$4</definedName>
  </definedNames>
  <calcPr calcId="162913"/>
</workbook>
</file>

<file path=xl/calcChain.xml><?xml version="1.0" encoding="utf-8"?>
<calcChain xmlns="http://schemas.openxmlformats.org/spreadsheetml/2006/main">
  <c r="I5" i="11" l="1"/>
  <c r="I6" i="11"/>
  <c r="I7" i="11"/>
  <c r="I8" i="11"/>
  <c r="I9" i="11"/>
  <c r="H5" i="11"/>
  <c r="H6" i="11"/>
  <c r="H7" i="11"/>
  <c r="H8" i="11"/>
  <c r="H9" i="11"/>
  <c r="G5" i="11"/>
  <c r="G6" i="11"/>
  <c r="G7" i="11"/>
  <c r="G8" i="11"/>
  <c r="G9" i="11"/>
  <c r="F5" i="11"/>
  <c r="F6" i="11"/>
  <c r="F7" i="11"/>
  <c r="F8" i="11"/>
  <c r="F9" i="11"/>
  <c r="E5" i="11"/>
  <c r="E6" i="11"/>
  <c r="E7" i="11"/>
  <c r="E8" i="11"/>
  <c r="E9" i="11"/>
  <c r="K5" i="2" l="1"/>
  <c r="K6" i="2"/>
  <c r="K7" i="2"/>
  <c r="K8" i="2"/>
  <c r="K9" i="2"/>
  <c r="K10" i="2"/>
  <c r="K11" i="2"/>
  <c r="K12" i="2"/>
  <c r="K13" i="2"/>
  <c r="K14" i="2"/>
  <c r="K15" i="2"/>
  <c r="J5" i="2"/>
  <c r="J6" i="2"/>
  <c r="J7" i="2"/>
  <c r="J8" i="2"/>
  <c r="J9" i="2"/>
  <c r="J10" i="2"/>
  <c r="J11" i="2"/>
  <c r="J12" i="2"/>
  <c r="J13" i="2"/>
  <c r="J14" i="2"/>
  <c r="J15" i="2"/>
  <c r="E6" i="2" l="1"/>
  <c r="E7" i="2"/>
  <c r="E8" i="2"/>
  <c r="E9" i="2"/>
  <c r="E10" i="2"/>
  <c r="E11" i="2"/>
  <c r="E12" i="2"/>
  <c r="E13" i="2"/>
  <c r="E14" i="2"/>
  <c r="E15" i="2"/>
  <c r="E5" i="2"/>
  <c r="D3" i="2"/>
  <c r="C3" i="2"/>
  <c r="B3" i="2"/>
</calcChain>
</file>

<file path=xl/sharedStrings.xml><?xml version="1.0" encoding="utf-8"?>
<sst xmlns="http://schemas.openxmlformats.org/spreadsheetml/2006/main" count="109" uniqueCount="66">
  <si>
    <t>SEZNAM SKLADIŠČNEGA INVENTARJA</t>
  </si>
  <si>
    <t>SKUPNA VREDNOST INVENTARJA:</t>
  </si>
  <si>
    <t>INVENTARNA ŠTEVILKA</t>
  </si>
  <si>
    <t>SP7875</t>
  </si>
  <si>
    <t>TR87680</t>
  </si>
  <si>
    <t>MK676554</t>
  </si>
  <si>
    <t>YE98767</t>
  </si>
  <si>
    <t>XR23423</t>
  </si>
  <si>
    <t>PW98762</t>
  </si>
  <si>
    <t>BM87684</t>
  </si>
  <si>
    <t>BH67655</t>
  </si>
  <si>
    <t>WT98768</t>
  </si>
  <si>
    <t>TS3456</t>
  </si>
  <si>
    <t>WDG123</t>
  </si>
  <si>
    <t>ELEMENTI INVENTARJA:</t>
  </si>
  <si>
    <t>OPIS</t>
  </si>
  <si>
    <t>Element 1</t>
  </si>
  <si>
    <t>Element 2</t>
  </si>
  <si>
    <t>Element 3</t>
  </si>
  <si>
    <t>Element 4</t>
  </si>
  <si>
    <t>Element 5</t>
  </si>
  <si>
    <t>Element 6</t>
  </si>
  <si>
    <t>Element 7</t>
  </si>
  <si>
    <t>Element 8</t>
  </si>
  <si>
    <t>Element 9</t>
  </si>
  <si>
    <t>Element 10</t>
  </si>
  <si>
    <t>Element 11</t>
  </si>
  <si>
    <t>ŠTETJE ZBIRLANIKOV:</t>
  </si>
  <si>
    <t>ZABOJNIK ŠT.</t>
  </si>
  <si>
    <t>T345</t>
  </si>
  <si>
    <t>T5789</t>
  </si>
  <si>
    <t>T9876</t>
  </si>
  <si>
    <t>T098</t>
  </si>
  <si>
    <t>T349</t>
  </si>
  <si>
    <t>T9875</t>
  </si>
  <si>
    <t>IZBIRNI SEZNAM INVENTARJA</t>
  </si>
  <si>
    <t>LOKACIJA</t>
  </si>
  <si>
    <t>ISKANJE ZABOJNIKA</t>
  </si>
  <si>
    <t>ENOTA</t>
  </si>
  <si>
    <t>Kos</t>
  </si>
  <si>
    <t>Škatla (10 centov)</t>
  </si>
  <si>
    <t>Paket ( 5 centov)</t>
  </si>
  <si>
    <t>KOL.</t>
  </si>
  <si>
    <t>KOL. ZA PRERAZPOREDITEV</t>
  </si>
  <si>
    <t>CENA</t>
  </si>
  <si>
    <t>VREDNOST INVENTARJA</t>
  </si>
  <si>
    <t>PRERAZPOREDITEV</t>
  </si>
  <si>
    <t>NAROČILO ŠT.</t>
  </si>
  <si>
    <t>TP001-1</t>
  </si>
  <si>
    <t>SEZNAM INVENTARJA</t>
  </si>
  <si>
    <t>IZBRANA KOL.</t>
  </si>
  <si>
    <t>RAZPOLOŽLJIVA KOL.</t>
  </si>
  <si>
    <t>OPIS ELEMENTA</t>
  </si>
  <si>
    <t>Velik zabojnik</t>
  </si>
  <si>
    <t>Majhen zabojnik</t>
  </si>
  <si>
    <t>Srednje velik zabojnik</t>
  </si>
  <si>
    <t>2. vrsta, 1. reža</t>
  </si>
  <si>
    <t>1. vrsta, 1. reža</t>
  </si>
  <si>
    <t>3. vrsta, 2. reža</t>
  </si>
  <si>
    <t>3. vrsta, 1. reža</t>
  </si>
  <si>
    <t>1. vrsta, 2. reža</t>
  </si>
  <si>
    <t>4. vrsta, 5. reža</t>
  </si>
  <si>
    <t>2. vrsta, 2. reža</t>
  </si>
  <si>
    <t>ŠIRINA</t>
  </si>
  <si>
    <t>VIŠINA</t>
  </si>
  <si>
    <t>DOLŽINA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</si>
</sst>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.00_);\(&quot;$&quot;#,##0.00\)"/>
    <numFmt numFmtId="165" formatCode="&quot;Reorder&quot;;&quot;&quot;;&quot;&quot;"/>
    <numFmt numFmtId="166" formatCode="&quot;&quot;;&quot;&quot;;&quot;Clear Pick List Selected in B2&quot;"/>
    <numFmt numFmtId="167" formatCode="&quot;Pick List was cleared&quot;;&quot;&quot;;&quot;Pick List was not cleared&quot;"/>
    <numFmt numFmtId="168" formatCode="&quot;Prerazporeditev&quot;;&quot;&quot;;&quot;&quot;"/>
    <numFmt numFmtId="169" formatCode="#,##0.00\ &quot;€&quot;"/>
  </numFmts>
  <fonts count="12" x14ac:knownFonts="1">
    <font>
      <sz val="11"/>
      <color theme="3" tint="0.14993743705557422"/>
      <name val="Franklin Gothic Medium"/>
      <family val="2"/>
      <scheme val="minor"/>
    </font>
    <font>
      <i/>
      <sz val="10"/>
      <color theme="1"/>
      <name val="Franklin Gothic Medium"/>
      <family val="2"/>
      <scheme val="minor"/>
    </font>
    <font>
      <b/>
      <sz val="26"/>
      <color theme="3" tint="0.14996795556505021"/>
      <name val="Franklin Gothic Medium"/>
      <family val="2"/>
      <scheme val="major"/>
    </font>
    <font>
      <sz val="11"/>
      <color theme="3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6"/>
      <color theme="4" tint="-0.499984740745262"/>
      <name val="Franklin Gothic Medium"/>
      <family val="2"/>
      <scheme val="major"/>
    </font>
    <font>
      <sz val="11"/>
      <color theme="3" tint="0.14993743705557422"/>
      <name val="Franklin Gothic Medium"/>
      <family val="2"/>
      <scheme val="minor"/>
    </font>
    <font>
      <sz val="11"/>
      <color theme="0"/>
      <name val="Franklin Gothic Medium"/>
      <family val="2"/>
      <scheme val="minor"/>
    </font>
    <font>
      <sz val="11"/>
      <color theme="0"/>
      <name val="Franklin Gothic Medium"/>
      <family val="2"/>
      <scheme val="major"/>
    </font>
    <font>
      <sz val="11"/>
      <color theme="4" tint="-0.499984740745262"/>
      <name val="Franklin Gothic Medium"/>
      <family val="2"/>
      <scheme val="minor"/>
    </font>
    <font>
      <sz val="11"/>
      <color theme="3" tint="0.14990691854609822"/>
      <name val="Franklin Gothic Medium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ck">
        <color theme="0"/>
      </left>
      <right/>
      <top/>
      <bottom/>
      <diagonal/>
    </border>
  </borders>
  <cellStyleXfs count="15">
    <xf numFmtId="0" fontId="0" fillId="0" borderId="0">
      <alignment vertical="center"/>
    </xf>
    <xf numFmtId="0" fontId="2" fillId="0" borderId="1" applyNumberFormat="0" applyFill="0" applyAlignment="0" applyProtection="0"/>
    <xf numFmtId="0" fontId="9" fillId="2" borderId="0" applyNumberFormat="0" applyProtection="0">
      <alignment horizontal="left" vertical="center" indent="1"/>
    </xf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5" fillId="0" borderId="0" applyNumberFormat="0" applyFill="0" applyBorder="0" applyAlignment="0" applyProtection="0"/>
    <xf numFmtId="0" fontId="4" fillId="0" borderId="2" applyNumberFormat="0" applyFill="0" applyAlignment="0" applyProtection="0"/>
    <xf numFmtId="165" fontId="11" fillId="0" borderId="0">
      <alignment horizontal="center" vertical="center"/>
    </xf>
    <xf numFmtId="0" fontId="8" fillId="2" borderId="0" applyNumberFormat="0" applyProtection="0">
      <alignment horizontal="right" indent="1"/>
    </xf>
    <xf numFmtId="0" fontId="10" fillId="0" borderId="0" applyNumberFormat="0" applyProtection="0">
      <alignment horizontal="center"/>
    </xf>
    <xf numFmtId="0" fontId="10" fillId="0" borderId="0" applyNumberFormat="0" applyProtection="0">
      <alignment horizontal="center"/>
    </xf>
    <xf numFmtId="0" fontId="6" fillId="0" borderId="0" applyNumberFormat="0" applyFill="0" applyBorder="0" applyProtection="0">
      <alignment horizontal="left" vertical="top"/>
    </xf>
    <xf numFmtId="0" fontId="7" fillId="0" borderId="0">
      <alignment horizontal="left" vertical="center" wrapText="1" indent="1"/>
    </xf>
    <xf numFmtId="1" fontId="7" fillId="0" borderId="0">
      <alignment horizontal="center" vertical="center"/>
    </xf>
    <xf numFmtId="164" fontId="7" fillId="0" borderId="0">
      <alignment horizontal="right" vertical="center"/>
    </xf>
  </cellStyleXfs>
  <cellXfs count="23">
    <xf numFmtId="0" fontId="0" fillId="0" borderId="0" xfId="0">
      <alignment vertical="center"/>
    </xf>
    <xf numFmtId="0" fontId="2" fillId="0" borderId="1" xfId="1" applyAlignment="1">
      <alignment vertical="center"/>
    </xf>
    <xf numFmtId="0" fontId="3" fillId="0" borderId="0" xfId="3"/>
    <xf numFmtId="0" fontId="2" fillId="0" borderId="1" xfId="1"/>
    <xf numFmtId="0" fontId="3" fillId="0" borderId="0" xfId="3" applyAlignment="1"/>
    <xf numFmtId="0" fontId="2" fillId="0" borderId="1" xfId="1" applyAlignment="1"/>
    <xf numFmtId="0" fontId="9" fillId="2" borderId="0" xfId="2">
      <alignment horizontal="left" vertical="center" indent="1"/>
    </xf>
    <xf numFmtId="0" fontId="1" fillId="0" borderId="0" xfId="0" applyFont="1" applyAlignment="1">
      <alignment vertical="center"/>
    </xf>
    <xf numFmtId="0" fontId="10" fillId="0" borderId="0" xfId="9">
      <alignment horizontal="center"/>
    </xf>
    <xf numFmtId="0" fontId="6" fillId="0" borderId="0" xfId="11">
      <alignment horizontal="left" vertical="top"/>
    </xf>
    <xf numFmtId="166" fontId="0" fillId="0" borderId="0" xfId="0" applyNumberFormat="1">
      <alignment vertical="center"/>
    </xf>
    <xf numFmtId="167" fontId="0" fillId="0" borderId="0" xfId="0" applyNumberFormat="1">
      <alignment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9" fontId="6" fillId="0" borderId="0" xfId="11" applyNumberFormat="1">
      <alignment horizontal="left" vertical="top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 wrapText="1" indent="1"/>
    </xf>
    <xf numFmtId="0" fontId="0" fillId="0" borderId="3" xfId="0" applyFill="1" applyBorder="1" applyAlignment="1">
      <alignment horizontal="left" vertical="center" wrapText="1" indent="1"/>
    </xf>
    <xf numFmtId="1" fontId="0" fillId="0" borderId="3" xfId="0" applyNumberFormat="1" applyFill="1" applyBorder="1" applyAlignment="1">
      <alignment horizontal="center" vertical="center"/>
    </xf>
    <xf numFmtId="169" fontId="0" fillId="0" borderId="3" xfId="0" applyNumberFormat="1" applyFill="1" applyBorder="1" applyAlignment="1">
      <alignment horizontal="right" vertical="center"/>
    </xf>
    <xf numFmtId="168" fontId="0" fillId="0" borderId="3" xfId="0" applyNumberFormat="1" applyFill="1" applyBorder="1" applyAlignment="1">
      <alignment horizontal="center" vertical="center"/>
    </xf>
  </cellXfs>
  <cellStyles count="15">
    <cellStyle name="Hiperpovezava" xfId="9" builtinId="8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vadno" xfId="0" builtinId="0" customBuiltin="1"/>
    <cellStyle name="Obiskana hiperpovezava" xfId="10" builtinId="9" customBuiltin="1"/>
    <cellStyle name="Označi stolpec" xfId="7"/>
    <cellStyle name="Podatki v tabeli so poravnani desno" xfId="14"/>
    <cellStyle name="Podatki v tabeli so poravnani levo" xfId="12"/>
    <cellStyle name="Podatki v tabeli so poravnani na sredini" xfId="13"/>
    <cellStyle name="Povezana celica" xfId="8" builtinId="24" customBuiltin="1"/>
    <cellStyle name="Skupno število" xfId="11"/>
    <cellStyle name="Vsota" xfId="6" builtinId="25" customBuiltin="1"/>
  </cellStyles>
  <dxfs count="32">
    <dxf>
      <font>
        <b/>
        <i val="0"/>
      </font>
    </dxf>
    <dxf>
      <font>
        <b/>
        <i val="0"/>
      </font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0" formatCode="General"/>
      <alignment horizontal="left" vertical="center" textRotation="0" wrapText="1" indent="1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numFmt numFmtId="1" formatCode="0"/>
      <alignment horizontal="center" vertical="center" textRotation="0" wrapText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b/>
        <i val="0"/>
        <color rgb="FFFF0000"/>
      </font>
    </dxf>
    <dxf>
      <numFmt numFmtId="168" formatCode="&quot;Prerazporeditev&quot;;&quot;&quot;;&quot;&quot;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169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169" formatCode="#,##0.00\ &quot;€&quot;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ill>
        <patternFill patternType="none">
          <fgColor indexed="64"/>
          <bgColor auto="1"/>
        </patternFill>
      </fill>
      <alignment horizontal="left" vertical="center" textRotation="0" wrapText="1" indent="1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>
          <bgColor theme="2" tint="-4.9989318521683403E-2"/>
        </patternFill>
      </fill>
    </dxf>
    <dxf>
      <fill>
        <patternFill>
          <bgColor theme="0"/>
        </patternFill>
      </fill>
    </dxf>
    <dxf>
      <font>
        <b val="0"/>
        <i val="0"/>
        <color theme="0"/>
      </font>
      <fill>
        <patternFill patternType="solid">
          <fgColor theme="4" tint="-0.499984740745262"/>
          <bgColor theme="4" tint="-0.499984740745262"/>
        </patternFill>
      </fill>
    </dxf>
    <dxf>
      <border>
        <vertical style="thick">
          <color theme="0"/>
        </vertical>
      </border>
    </dxf>
  </dxfs>
  <tableStyles count="1" defaultTableStyle="TableStyleMedium2" defaultPivotStyle="PivotStyleMedium2">
    <tableStyle name="Skladiščni inventar" pivot="0" count="4">
      <tableStyleElement type="wholeTable" dxfId="31"/>
      <tableStyleElement type="headerRow" dxfId="30"/>
      <tableStyleElement type="lastColumn" dxfId="29"/>
      <tableStyleElement type="second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Iskanje zabojnika'!A1"/><Relationship Id="rId1" Type="http://schemas.openxmlformats.org/officeDocument/2006/relationships/hyperlink" Target="#'Izbirni seznam inventarja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Seznam skladi&#353;&#269;enga inventarja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Seznam skladi&#353;&#269;enga inventarj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3429</xdr:colOff>
      <xdr:row>1</xdr:row>
      <xdr:rowOff>57149</xdr:rowOff>
    </xdr:from>
    <xdr:to>
      <xdr:col>4</xdr:col>
      <xdr:colOff>2163429</xdr:colOff>
      <xdr:row>1</xdr:row>
      <xdr:rowOff>285749</xdr:rowOff>
    </xdr:to>
    <xdr:sp macro="" textlink="">
      <xdr:nvSpPr>
        <xdr:cNvPr id="11" name="Seznam inventarja" descr="Oblika krmarjenja za prikaz izbirnega seznama inventarja">
          <a:hlinkClick xmlns:r="http://schemas.openxmlformats.org/officeDocument/2006/relationships" r:id="rId1" tooltip="Izberite za ogled delovnega lista »Izbirni seznam inventarja«"/>
        </xdr:cNvPr>
        <xdr:cNvSpPr/>
      </xdr:nvSpPr>
      <xdr:spPr>
        <a:xfrm>
          <a:off x="6461379" y="742949"/>
          <a:ext cx="2160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sl" sz="1100">
              <a:solidFill>
                <a:schemeClr val="lt1"/>
              </a:solidFill>
              <a:latin typeface="+mn-lt"/>
              <a:ea typeface="+mn-ea"/>
              <a:cs typeface="+mn-cs"/>
            </a:rPr>
            <a:t>IZBIRNI</a:t>
          </a:r>
          <a:r>
            <a:rPr lang="s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SEZNAM </a:t>
          </a:r>
          <a:r>
            <a:rPr lang="sl" sz="1100">
              <a:solidFill>
                <a:schemeClr val="lt1"/>
              </a:solidFill>
              <a:latin typeface="+mn-lt"/>
              <a:ea typeface="+mn-ea"/>
              <a:cs typeface="+mn-cs"/>
            </a:rPr>
            <a:t>INVENTARJA</a:t>
          </a:r>
        </a:p>
      </xdr:txBody>
    </xdr:sp>
    <xdr:clientData fPrintsWithSheet="0"/>
  </xdr:twoCellAnchor>
  <xdr:twoCellAnchor editAs="oneCell">
    <xdr:from>
      <xdr:col>5</xdr:col>
      <xdr:colOff>60579</xdr:colOff>
      <xdr:row>1</xdr:row>
      <xdr:rowOff>57149</xdr:rowOff>
    </xdr:from>
    <xdr:to>
      <xdr:col>5</xdr:col>
      <xdr:colOff>1797939</xdr:colOff>
      <xdr:row>1</xdr:row>
      <xdr:rowOff>285749</xdr:rowOff>
    </xdr:to>
    <xdr:sp macro="" textlink="">
      <xdr:nvSpPr>
        <xdr:cNvPr id="12" name="Seznam inventarja" descr="Oblika krmarjenja za prikaz iskanja zabojnika">
          <a:hlinkClick xmlns:r="http://schemas.openxmlformats.org/officeDocument/2006/relationships" r:id="rId2" tooltip="Izberite, če želite dodati ali spremeniti informacije o iskanju zabojnika"/>
        </xdr:cNvPr>
        <xdr:cNvSpPr/>
      </xdr:nvSpPr>
      <xdr:spPr>
        <a:xfrm>
          <a:off x="8699754" y="742949"/>
          <a:ext cx="17373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sl" sz="1100">
              <a:solidFill>
                <a:schemeClr val="lt1"/>
              </a:solidFill>
              <a:latin typeface="+mn-lt"/>
              <a:ea typeface="+mn-ea"/>
              <a:cs typeface="+mn-cs"/>
            </a:rPr>
            <a:t>ISKANJE</a:t>
          </a:r>
          <a:r>
            <a:rPr lang="s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 ZABOJNIKA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76199</xdr:colOff>
      <xdr:row>1</xdr:row>
      <xdr:rowOff>66675</xdr:rowOff>
    </xdr:from>
    <xdr:to>
      <xdr:col>2</xdr:col>
      <xdr:colOff>1813559</xdr:colOff>
      <xdr:row>1</xdr:row>
      <xdr:rowOff>295275</xdr:rowOff>
    </xdr:to>
    <xdr:sp macro="" textlink="">
      <xdr:nvSpPr>
        <xdr:cNvPr id="3" name="Seznam inventarja" descr="Izberite, če želite prikazati seznam inventarja">
          <a:hlinkClick xmlns:r="http://schemas.openxmlformats.org/officeDocument/2006/relationships" r:id="rId1" tooltip="Kliknite, če želite prikazati seznam skladiščnega inventarja"/>
        </xdr:cNvPr>
        <xdr:cNvSpPr/>
      </xdr:nvSpPr>
      <xdr:spPr>
        <a:xfrm flipH="1">
          <a:off x="2019299" y="752475"/>
          <a:ext cx="17373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sl" sz="1100">
              <a:solidFill>
                <a:schemeClr val="lt1"/>
              </a:solidFill>
              <a:latin typeface="+mn-lt"/>
              <a:ea typeface="+mn-ea"/>
              <a:cs typeface="+mn-cs"/>
            </a:rPr>
            <a:t>SEZNAM</a:t>
          </a:r>
          <a:r>
            <a:rPr lang="sl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sl" sz="1100">
              <a:solidFill>
                <a:schemeClr val="lt1"/>
              </a:solidFill>
              <a:latin typeface="+mn-lt"/>
              <a:ea typeface="+mn-ea"/>
              <a:cs typeface="+mn-cs"/>
            </a:rPr>
            <a:t> INVENTARJA</a:t>
          </a:r>
        </a:p>
      </xdr:txBody>
    </xdr:sp>
    <xdr:clientData fPrintsWithSheet="0"/>
  </xdr:twoCellAnchor>
  <xdr:twoCellAnchor editAs="oneCell">
    <xdr:from>
      <xdr:col>1</xdr:col>
      <xdr:colOff>28574</xdr:colOff>
      <xdr:row>1</xdr:row>
      <xdr:rowOff>76200</xdr:rowOff>
    </xdr:from>
    <xdr:to>
      <xdr:col>1</xdr:col>
      <xdr:colOff>1864574</xdr:colOff>
      <xdr:row>1</xdr:row>
      <xdr:rowOff>304800</xdr:rowOff>
    </xdr:to>
    <xdr:sp macro="[0]!ClearPickList" textlink="">
      <xdr:nvSpPr>
        <xdr:cNvPr id="5" name="Seznam inventarja" descr="Izberite, če želite počistiti izbirni seznam"/>
        <xdr:cNvSpPr/>
      </xdr:nvSpPr>
      <xdr:spPr>
        <a:xfrm flipH="1">
          <a:off x="190499" y="762000"/>
          <a:ext cx="183600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sl" sz="1100">
              <a:solidFill>
                <a:schemeClr val="lt1"/>
              </a:solidFill>
              <a:latin typeface="+mn-lt"/>
              <a:ea typeface="+mn-ea"/>
              <a:cs typeface="+mn-cs"/>
            </a:rPr>
            <a:t>POČISTI</a:t>
          </a:r>
          <a:r>
            <a:rPr lang="sl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sl" sz="11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s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IZBIRN</a:t>
          </a:r>
          <a:r>
            <a:rPr lang="sl" sz="1000" baseline="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sl" sz="1100" baseline="0">
              <a:solidFill>
                <a:schemeClr val="lt1"/>
              </a:solidFill>
              <a:latin typeface="+mn-lt"/>
              <a:ea typeface="+mn-ea"/>
              <a:cs typeface="+mn-cs"/>
            </a:rPr>
            <a:t>I SEZNAM</a:t>
          </a:r>
          <a:endParaRPr lang="en-US" sz="110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66675</xdr:rowOff>
    </xdr:from>
    <xdr:to>
      <xdr:col>1</xdr:col>
      <xdr:colOff>1765935</xdr:colOff>
      <xdr:row>1</xdr:row>
      <xdr:rowOff>295275</xdr:rowOff>
    </xdr:to>
    <xdr:sp macro="" textlink="">
      <xdr:nvSpPr>
        <xdr:cNvPr id="2" name="Seznam inventarja" descr="Izberite, če želite prikazati seznam inventarja">
          <a:hlinkClick xmlns:r="http://schemas.openxmlformats.org/officeDocument/2006/relationships" r:id="rId1" tooltip="Izberite, če želite prikazati seznam inventarja"/>
        </xdr:cNvPr>
        <xdr:cNvSpPr/>
      </xdr:nvSpPr>
      <xdr:spPr>
        <a:xfrm flipH="1">
          <a:off x="190500" y="752475"/>
          <a:ext cx="1737360" cy="228600"/>
        </a:xfrm>
        <a:prstGeom prst="homePlate">
          <a:avLst/>
        </a:prstGeom>
        <a:solidFill>
          <a:schemeClr val="accent1">
            <a:lumMod val="50000"/>
          </a:schemeClr>
        </a:solidFill>
        <a:effectLst/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 rtl="0"/>
          <a:r>
            <a:rPr lang="sl" sz="1100">
              <a:solidFill>
                <a:schemeClr val="lt1"/>
              </a:solidFill>
              <a:latin typeface="+mn-lt"/>
              <a:ea typeface="+mn-ea"/>
              <a:cs typeface="+mn-cs"/>
            </a:rPr>
            <a:t>SEZNAM</a:t>
          </a:r>
          <a:r>
            <a:rPr lang="sl" sz="1000">
              <a:solidFill>
                <a:schemeClr val="lt1"/>
              </a:solidFill>
              <a:latin typeface="+mn-lt"/>
              <a:ea typeface="+mn-ea"/>
              <a:cs typeface="+mn-cs"/>
            </a:rPr>
            <a:t> </a:t>
          </a:r>
          <a:r>
            <a:rPr lang="sl" sz="1100">
              <a:solidFill>
                <a:schemeClr val="lt1"/>
              </a:solidFill>
              <a:latin typeface="+mn-lt"/>
              <a:ea typeface="+mn-ea"/>
              <a:cs typeface="+mn-cs"/>
            </a:rPr>
            <a:t> INVENTARJA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2" name="SeznamInventarja" displayName="SeznamInventarja" ref="B4:K15" totalsRowShown="0" dataDxfId="27" headerRowCellStyle="Naslov 1">
  <autoFilter ref="B4:K15"/>
  <tableColumns count="10">
    <tableColumn id="1" name="INVENTARNA ŠTEVILKA" dataDxfId="26"/>
    <tableColumn id="2" name="OPIS" dataDxfId="25"/>
    <tableColumn id="3" name="ZABOJNIK ŠT." dataDxfId="24"/>
    <tableColumn id="4" name="LOKACIJA" dataDxfId="23">
      <calculatedColumnFormula>IFERROR(VLOOKUP(SeznamInventarja[[#This Row],[ZABOJNIK ŠT.]],Iskanje_zabojnika[],3,FALSE),"")</calculatedColumnFormula>
    </tableColumn>
    <tableColumn id="5" name="ENOTA" dataDxfId="22"/>
    <tableColumn id="6" name="KOL." dataDxfId="21"/>
    <tableColumn id="7" name="KOL. ZA PRERAZPOREDITEV" dataDxfId="20"/>
    <tableColumn id="8" name="CENA" dataDxfId="19"/>
    <tableColumn id="9" name="VREDNOST INVENTARJA" dataDxfId="18">
      <calculatedColumnFormula>SeznamInventarja[[#This Row],[KOL.]]*SeznamInventarja[[#This Row],[CENA]]</calculatedColumnFormula>
    </tableColumn>
    <tableColumn id="10" name="PRERAZPOREDITEV" dataDxfId="17">
      <calculatedColumnFormula>IFERROR(IF(SeznamInventarja[[#This Row],[KOL.]]&lt;=SeznamInventarja[[#This Row],[KOL. ZA PRERAZPOREDITEV]],1,0),0)</calculatedColumnFormula>
    </tableColumn>
  </tableColumns>
  <tableStyleInfo name="Skladiščni inventar" showFirstColumn="0" showLastColumn="0" showRowStripes="1" showColumnStripes="0"/>
</table>
</file>

<file path=xl/tables/table2.xml><?xml version="1.0" encoding="utf-8"?>
<table xmlns="http://schemas.openxmlformats.org/spreadsheetml/2006/main" id="4" name="IzbirniSeznamInventarja" displayName="IzbirniSeznamInventarja" ref="B4:I9" totalsRowShown="0" headerRowCellStyle="Naslov 1">
  <autoFilter ref="B4:I9"/>
  <tableColumns count="8">
    <tableColumn id="1" name="NAROČILO ŠT." dataDxfId="15"/>
    <tableColumn id="2" name="INVENTARNA ŠTEVILKA" dataDxfId="14"/>
    <tableColumn id="3" name="IZBRANA KOL." dataDxfId="13"/>
    <tableColumn id="4" name="RAZPOLOŽLJIVA KOL." dataDxfId="12">
      <calculatedColumnFormula>IFERROR(VLOOKUP(IzbirniSeznamInventarja[INVENTARNA ŠTEVILKA],SeznamInventarja[],6,FALSE),"")</calculatedColumnFormula>
    </tableColumn>
    <tableColumn id="5" name="OPIS ELEMENTA" dataDxfId="11">
      <calculatedColumnFormula>IFERROR(VLOOKUP(IzbirniSeznamInventarja[INVENTARNA ŠTEVILKA],SeznamInventarja[],2,FALSE),"")</calculatedColumnFormula>
    </tableColumn>
    <tableColumn id="6" name="ENOTA" dataDxfId="10">
      <calculatedColumnFormula>IFERROR(VLOOKUP(IzbirniSeznamInventarja[INVENTARNA ŠTEVILKA],SeznamInventarja[],5,FALSE),"")</calculatedColumnFormula>
    </tableColumn>
    <tableColumn id="7" name="ZABOJNIK ŠT." dataDxfId="9">
      <calculatedColumnFormula>IFERROR(VLOOKUP(IzbirniSeznamInventarja[INVENTARNA ŠTEVILKA],SeznamInventarja[],3,FALSE),"")</calculatedColumnFormula>
    </tableColumn>
    <tableColumn id="8" name="LOKACIJA" dataDxfId="8">
      <calculatedColumnFormula>IFERROR(VLOOKUP(IzbirniSeznamInventarja[INVENTARNA ŠTEVILKA],SeznamInventarja[],4,FALSE),"")</calculatedColumnFormula>
    </tableColumn>
  </tableColumns>
  <tableStyleInfo name="Skladiščni inventar" showFirstColumn="0" showLastColumn="0" showRowStripes="1" showColumnStripes="0"/>
</table>
</file>

<file path=xl/tables/table3.xml><?xml version="1.0" encoding="utf-8"?>
<table xmlns="http://schemas.openxmlformats.org/spreadsheetml/2006/main" id="5" name="Iskanje_zabojnika" displayName="Iskanje_zabojnika" ref="B4:G11" totalsRowShown="0">
  <autoFilter ref="B4:G11"/>
  <tableColumns count="6">
    <tableColumn id="1" name="ZABOJNIK ŠT." dataDxfId="7"/>
    <tableColumn id="2" name="OPIS" dataDxfId="6"/>
    <tableColumn id="3" name="LOKACIJA" dataDxfId="5"/>
    <tableColumn id="4" name="ŠIRINA" dataDxfId="4"/>
    <tableColumn id="5" name="VIŠINA" dataDxfId="3"/>
    <tableColumn id="6" name="DOLŽINA" dataDxfId="2"/>
  </tableColumns>
  <tableStyleInfo name="Skladiščni inventar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Warehouse Inventory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6DB068"/>
      </a:accent1>
      <a:accent2>
        <a:srgbClr val="E1C049"/>
      </a:accent2>
      <a:accent3>
        <a:srgbClr val="77CACD"/>
      </a:accent3>
      <a:accent4>
        <a:srgbClr val="EB862D"/>
      </a:accent4>
      <a:accent5>
        <a:srgbClr val="9062A7"/>
      </a:accent5>
      <a:accent6>
        <a:srgbClr val="EB8688"/>
      </a:accent6>
      <a:hlink>
        <a:srgbClr val="13CACD"/>
      </a:hlink>
      <a:folHlink>
        <a:srgbClr val="9062A7"/>
      </a:folHlink>
    </a:clrScheme>
    <a:fontScheme name="Warehouse Inventory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InventoryList">
    <tabColor theme="4"/>
    <pageSetUpPr autoPageBreaks="0" fitToPage="1"/>
  </sheetPr>
  <dimension ref="B1:K16"/>
  <sheetViews>
    <sheetView showGridLines="0" tabSelected="1" zoomScaleNormal="100" workbookViewId="0"/>
  </sheetViews>
  <sheetFormatPr defaultRowHeight="30" customHeight="1" x14ac:dyDescent="0.3"/>
  <cols>
    <col min="1" max="1" width="1.88671875" customWidth="1"/>
    <col min="2" max="2" width="26.88671875" customWidth="1"/>
    <col min="3" max="3" width="27.44140625" customWidth="1"/>
    <col min="4" max="4" width="19.109375" customWidth="1"/>
    <col min="5" max="5" width="25.88671875" customWidth="1"/>
    <col min="6" max="6" width="21.77734375" customWidth="1"/>
    <col min="7" max="7" width="9.44140625" customWidth="1"/>
    <col min="8" max="8" width="26.6640625" customWidth="1"/>
    <col min="9" max="9" width="11.88671875" customWidth="1"/>
    <col min="10" max="10" width="23" customWidth="1"/>
    <col min="11" max="11" width="19.6640625" customWidth="1"/>
    <col min="12" max="13" width="16.109375" customWidth="1"/>
    <col min="14" max="14" width="11.44140625" customWidth="1"/>
  </cols>
  <sheetData>
    <row r="1" spans="2:11" ht="54" customHeight="1" thickBot="1" x14ac:dyDescent="0.5">
      <c r="B1" s="5" t="s">
        <v>0</v>
      </c>
      <c r="C1" s="5"/>
      <c r="D1" s="5"/>
      <c r="E1" s="1"/>
      <c r="F1" s="1"/>
      <c r="G1" s="1"/>
      <c r="H1" s="1"/>
      <c r="I1" s="1"/>
      <c r="J1" s="1"/>
      <c r="K1" s="1"/>
    </row>
    <row r="2" spans="2:11" ht="24.95" customHeight="1" x14ac:dyDescent="0.3">
      <c r="B2" s="2" t="s">
        <v>1</v>
      </c>
      <c r="C2" s="4" t="s">
        <v>14</v>
      </c>
      <c r="D2" s="2" t="s">
        <v>27</v>
      </c>
      <c r="E2" s="8" t="s">
        <v>35</v>
      </c>
      <c r="F2" s="8" t="s">
        <v>37</v>
      </c>
    </row>
    <row r="3" spans="2:11" ht="30" customHeight="1" x14ac:dyDescent="0.3">
      <c r="B3" s="16">
        <f>SUM(SeznamInventarja[VREDNOST INVENTARJA])</f>
        <v>4649</v>
      </c>
      <c r="C3" s="9">
        <f>COUNTA(SeznamInventarja[OPIS])</f>
        <v>11</v>
      </c>
      <c r="D3" s="9">
        <f>SUMPRODUCT((1/COUNTIF(SeznamInventarja[ZABOJNIK ŠT.],SeznamInventarja[ZABOJNIK ŠT.]&amp;"")))</f>
        <v>6</v>
      </c>
    </row>
    <row r="4" spans="2:11" ht="17.100000000000001" customHeight="1" x14ac:dyDescent="0.3">
      <c r="B4" s="6" t="s">
        <v>2</v>
      </c>
      <c r="C4" s="6" t="s">
        <v>15</v>
      </c>
      <c r="D4" s="6" t="s">
        <v>28</v>
      </c>
      <c r="E4" s="6" t="s">
        <v>36</v>
      </c>
      <c r="F4" s="6" t="s">
        <v>38</v>
      </c>
      <c r="G4" s="6" t="s">
        <v>42</v>
      </c>
      <c r="H4" s="6" t="s">
        <v>43</v>
      </c>
      <c r="I4" s="6" t="s">
        <v>44</v>
      </c>
      <c r="J4" s="6" t="s">
        <v>45</v>
      </c>
      <c r="K4" s="6" t="s">
        <v>46</v>
      </c>
    </row>
    <row r="5" spans="2:11" ht="30" customHeight="1" x14ac:dyDescent="0.3">
      <c r="B5" s="18" t="s">
        <v>3</v>
      </c>
      <c r="C5" s="19" t="s">
        <v>16</v>
      </c>
      <c r="D5" s="19" t="s">
        <v>29</v>
      </c>
      <c r="E5" s="19" t="str">
        <f>IFERROR(VLOOKUP(SeznamInventarja[[#This Row],[ZABOJNIK ŠT.]],Iskanje_zabojnika[],3,FALSE),"")</f>
        <v>2. vrsta, 1. reža</v>
      </c>
      <c r="F5" s="19" t="s">
        <v>39</v>
      </c>
      <c r="G5" s="20">
        <v>20</v>
      </c>
      <c r="H5" s="20">
        <v>10</v>
      </c>
      <c r="I5" s="21">
        <v>30</v>
      </c>
      <c r="J5" s="21">
        <f>SeznamInventarja[[#This Row],[KOL.]]*SeznamInventarja[[#This Row],[CENA]]</f>
        <v>600</v>
      </c>
      <c r="K5" s="22">
        <f>IFERROR(IF(SeznamInventarja[[#This Row],[KOL.]]&lt;=SeznamInventarja[[#This Row],[KOL. ZA PRERAZPOREDITEV]],1,0),0)</f>
        <v>0</v>
      </c>
    </row>
    <row r="6" spans="2:11" ht="30" customHeight="1" x14ac:dyDescent="0.3">
      <c r="B6" s="18" t="s">
        <v>4</v>
      </c>
      <c r="C6" s="19" t="s">
        <v>17</v>
      </c>
      <c r="D6" s="19" t="s">
        <v>29</v>
      </c>
      <c r="E6" s="19" t="str">
        <f>IFERROR(VLOOKUP(SeznamInventarja[[#This Row],[ZABOJNIK ŠT.]],Iskanje_zabojnika[],3,FALSE),"")</f>
        <v>2. vrsta, 1. reža</v>
      </c>
      <c r="F6" s="19" t="s">
        <v>39</v>
      </c>
      <c r="G6" s="20">
        <v>30</v>
      </c>
      <c r="H6" s="20">
        <v>15</v>
      </c>
      <c r="I6" s="21">
        <v>40</v>
      </c>
      <c r="J6" s="21">
        <f>SeznamInventarja[[#This Row],[KOL.]]*SeznamInventarja[[#This Row],[CENA]]</f>
        <v>1200</v>
      </c>
      <c r="K6" s="22">
        <f>IFERROR(IF(SeznamInventarja[[#This Row],[KOL.]]&lt;=SeznamInventarja[[#This Row],[KOL. ZA PRERAZPOREDITEV]],1,0),0)</f>
        <v>0</v>
      </c>
    </row>
    <row r="7" spans="2:11" ht="30" customHeight="1" x14ac:dyDescent="0.3">
      <c r="B7" s="18" t="s">
        <v>5</v>
      </c>
      <c r="C7" s="19" t="s">
        <v>18</v>
      </c>
      <c r="D7" s="19" t="s">
        <v>30</v>
      </c>
      <c r="E7" s="19" t="str">
        <f>IFERROR(VLOOKUP(SeznamInventarja[[#This Row],[ZABOJNIK ŠT.]],Iskanje_zabojnika[],3,FALSE),"")</f>
        <v>1. vrsta, 1. reža</v>
      </c>
      <c r="F7" s="19" t="s">
        <v>39</v>
      </c>
      <c r="G7" s="20">
        <v>10</v>
      </c>
      <c r="H7" s="20">
        <v>5</v>
      </c>
      <c r="I7" s="21">
        <v>5</v>
      </c>
      <c r="J7" s="21">
        <f>SeznamInventarja[[#This Row],[KOL.]]*SeznamInventarja[[#This Row],[CENA]]</f>
        <v>50</v>
      </c>
      <c r="K7" s="22">
        <f>IFERROR(IF(SeznamInventarja[[#This Row],[KOL.]]&lt;=SeznamInventarja[[#This Row],[KOL. ZA PRERAZPOREDITEV]],1,0),0)</f>
        <v>0</v>
      </c>
    </row>
    <row r="8" spans="2:11" ht="30" customHeight="1" x14ac:dyDescent="0.3">
      <c r="B8" s="18" t="s">
        <v>6</v>
      </c>
      <c r="C8" s="19" t="s">
        <v>19</v>
      </c>
      <c r="D8" s="19" t="s">
        <v>31</v>
      </c>
      <c r="E8" s="19" t="str">
        <f>IFERROR(VLOOKUP(SeznamInventarja[[#This Row],[ZABOJNIK ŠT.]],Iskanje_zabojnika[],3,FALSE),"")</f>
        <v>3. vrsta, 2. reža</v>
      </c>
      <c r="F8" s="19" t="s">
        <v>40</v>
      </c>
      <c r="G8" s="20">
        <v>40</v>
      </c>
      <c r="H8" s="20">
        <v>10</v>
      </c>
      <c r="I8" s="21">
        <v>15</v>
      </c>
      <c r="J8" s="21">
        <f>SeznamInventarja[[#This Row],[KOL.]]*SeznamInventarja[[#This Row],[CENA]]</f>
        <v>600</v>
      </c>
      <c r="K8" s="22">
        <f>IFERROR(IF(SeznamInventarja[[#This Row],[KOL.]]&lt;=SeznamInventarja[[#This Row],[KOL. ZA PRERAZPOREDITEV]],1,0),0)</f>
        <v>0</v>
      </c>
    </row>
    <row r="9" spans="2:11" ht="30" customHeight="1" x14ac:dyDescent="0.3">
      <c r="B9" s="18" t="s">
        <v>7</v>
      </c>
      <c r="C9" s="19" t="s">
        <v>20</v>
      </c>
      <c r="D9" s="19" t="s">
        <v>32</v>
      </c>
      <c r="E9" s="19" t="str">
        <f>IFERROR(VLOOKUP(SeznamInventarja[[#This Row],[ZABOJNIK ŠT.]],Iskanje_zabojnika[],3,FALSE),"")</f>
        <v>3. vrsta, 1. reža</v>
      </c>
      <c r="F9" s="19" t="s">
        <v>39</v>
      </c>
      <c r="G9" s="20">
        <v>12</v>
      </c>
      <c r="H9" s="20">
        <v>10</v>
      </c>
      <c r="I9" s="21">
        <v>26</v>
      </c>
      <c r="J9" s="21">
        <f>SeznamInventarja[[#This Row],[KOL.]]*SeznamInventarja[[#This Row],[CENA]]</f>
        <v>312</v>
      </c>
      <c r="K9" s="22">
        <f>IFERROR(IF(SeznamInventarja[[#This Row],[KOL.]]&lt;=SeznamInventarja[[#This Row],[KOL. ZA PRERAZPOREDITEV]],1,0),0)</f>
        <v>0</v>
      </c>
    </row>
    <row r="10" spans="2:11" ht="30" customHeight="1" x14ac:dyDescent="0.3">
      <c r="B10" s="18" t="s">
        <v>8</v>
      </c>
      <c r="C10" s="19" t="s">
        <v>21</v>
      </c>
      <c r="D10" s="19" t="s">
        <v>29</v>
      </c>
      <c r="E10" s="19" t="str">
        <f>IFERROR(VLOOKUP(SeznamInventarja[[#This Row],[ZABOJNIK ŠT.]],Iskanje_zabojnika[],3,FALSE),"")</f>
        <v>2. vrsta, 1. reža</v>
      </c>
      <c r="F10" s="19" t="s">
        <v>39</v>
      </c>
      <c r="G10" s="20">
        <v>7</v>
      </c>
      <c r="H10" s="20">
        <v>10</v>
      </c>
      <c r="I10" s="21">
        <v>50</v>
      </c>
      <c r="J10" s="21">
        <f>SeznamInventarja[[#This Row],[KOL.]]*SeznamInventarja[[#This Row],[CENA]]</f>
        <v>350</v>
      </c>
      <c r="K10" s="22">
        <f>IFERROR(IF(SeznamInventarja[[#This Row],[KOL.]]&lt;=SeznamInventarja[[#This Row],[KOL. ZA PRERAZPOREDITEV]],1,0),0)</f>
        <v>1</v>
      </c>
    </row>
    <row r="11" spans="2:11" ht="30" customHeight="1" x14ac:dyDescent="0.3">
      <c r="B11" s="18" t="s">
        <v>9</v>
      </c>
      <c r="C11" s="19" t="s">
        <v>22</v>
      </c>
      <c r="D11" s="19" t="s">
        <v>33</v>
      </c>
      <c r="E11" s="19" t="str">
        <f>IFERROR(VLOOKUP(SeznamInventarja[[#This Row],[ZABOJNIK ŠT.]],Iskanje_zabojnika[],3,FALSE),"")</f>
        <v>1. vrsta, 2. reža</v>
      </c>
      <c r="F11" s="19" t="s">
        <v>39</v>
      </c>
      <c r="G11" s="20">
        <v>10</v>
      </c>
      <c r="H11" s="20">
        <v>5</v>
      </c>
      <c r="I11" s="21">
        <v>10</v>
      </c>
      <c r="J11" s="21">
        <f>SeznamInventarja[[#This Row],[KOL.]]*SeznamInventarja[[#This Row],[CENA]]</f>
        <v>100</v>
      </c>
      <c r="K11" s="22">
        <f>IFERROR(IF(SeznamInventarja[[#This Row],[KOL.]]&lt;=SeznamInventarja[[#This Row],[KOL. ZA PRERAZPOREDITEV]],1,0),0)</f>
        <v>0</v>
      </c>
    </row>
    <row r="12" spans="2:11" ht="30" customHeight="1" x14ac:dyDescent="0.3">
      <c r="B12" s="18" t="s">
        <v>10</v>
      </c>
      <c r="C12" s="19" t="s">
        <v>23</v>
      </c>
      <c r="D12" s="19" t="s">
        <v>30</v>
      </c>
      <c r="E12" s="19" t="str">
        <f>IFERROR(VLOOKUP(SeznamInventarja[[#This Row],[ZABOJNIK ŠT.]],Iskanje_zabojnika[],3,FALSE),"")</f>
        <v>1. vrsta, 1. reža</v>
      </c>
      <c r="F12" s="19" t="s">
        <v>39</v>
      </c>
      <c r="G12" s="20">
        <v>19</v>
      </c>
      <c r="H12" s="20">
        <v>10</v>
      </c>
      <c r="I12" s="21">
        <v>3</v>
      </c>
      <c r="J12" s="21">
        <f>SeznamInventarja[[#This Row],[KOL.]]*SeznamInventarja[[#This Row],[CENA]]</f>
        <v>57</v>
      </c>
      <c r="K12" s="22">
        <f>IFERROR(IF(SeznamInventarja[[#This Row],[KOL.]]&lt;=SeznamInventarja[[#This Row],[KOL. ZA PRERAZPOREDITEV]],1,0),0)</f>
        <v>0</v>
      </c>
    </row>
    <row r="13" spans="2:11" ht="30" customHeight="1" x14ac:dyDescent="0.3">
      <c r="B13" s="18" t="s">
        <v>11</v>
      </c>
      <c r="C13" s="19" t="s">
        <v>24</v>
      </c>
      <c r="D13" s="19" t="s">
        <v>34</v>
      </c>
      <c r="E13" s="19" t="str">
        <f>IFERROR(VLOOKUP(SeznamInventarja[[#This Row],[ZABOJNIK ŠT.]],Iskanje_zabojnika[],3,FALSE),"")</f>
        <v>2. vrsta, 2. reža</v>
      </c>
      <c r="F13" s="19" t="s">
        <v>41</v>
      </c>
      <c r="G13" s="20">
        <v>20</v>
      </c>
      <c r="H13" s="20">
        <v>30</v>
      </c>
      <c r="I13" s="21">
        <v>14</v>
      </c>
      <c r="J13" s="21">
        <f>SeznamInventarja[[#This Row],[KOL.]]*SeznamInventarja[[#This Row],[CENA]]</f>
        <v>280</v>
      </c>
      <c r="K13" s="22">
        <f>IFERROR(IF(SeznamInventarja[[#This Row],[KOL.]]&lt;=SeznamInventarja[[#This Row],[KOL. ZA PRERAZPOREDITEV]],1,0),0)</f>
        <v>1</v>
      </c>
    </row>
    <row r="14" spans="2:11" ht="30" customHeight="1" x14ac:dyDescent="0.3">
      <c r="B14" s="18" t="s">
        <v>12</v>
      </c>
      <c r="C14" s="19" t="s">
        <v>25</v>
      </c>
      <c r="D14" s="19" t="s">
        <v>33</v>
      </c>
      <c r="E14" s="19" t="str">
        <f>IFERROR(VLOOKUP(SeznamInventarja[[#This Row],[ZABOJNIK ŠT.]],Iskanje_zabojnika[],3,FALSE),"")</f>
        <v>1. vrsta, 2. reža</v>
      </c>
      <c r="F14" s="19" t="s">
        <v>39</v>
      </c>
      <c r="G14" s="20">
        <v>15</v>
      </c>
      <c r="H14" s="20">
        <v>8</v>
      </c>
      <c r="I14" s="21">
        <v>60</v>
      </c>
      <c r="J14" s="21">
        <f>SeznamInventarja[[#This Row],[KOL.]]*SeznamInventarja[[#This Row],[CENA]]</f>
        <v>900</v>
      </c>
      <c r="K14" s="22">
        <f>IFERROR(IF(SeznamInventarja[[#This Row],[KOL.]]&lt;=SeznamInventarja[[#This Row],[KOL. ZA PRERAZPOREDITEV]],1,0),0)</f>
        <v>0</v>
      </c>
    </row>
    <row r="15" spans="2:11" ht="30" customHeight="1" x14ac:dyDescent="0.3">
      <c r="B15" s="18" t="s">
        <v>13</v>
      </c>
      <c r="C15" s="19" t="s">
        <v>26</v>
      </c>
      <c r="D15" s="19" t="s">
        <v>33</v>
      </c>
      <c r="E15" s="19" t="str">
        <f>IFERROR(VLOOKUP(SeznamInventarja[[#This Row],[ZABOJNIK ŠT.]],Iskanje_zabojnika[],3,FALSE),"")</f>
        <v>1. vrsta, 2. reža</v>
      </c>
      <c r="F15" s="19" t="s">
        <v>39</v>
      </c>
      <c r="G15" s="20">
        <v>25</v>
      </c>
      <c r="H15" s="20">
        <v>15</v>
      </c>
      <c r="I15" s="21">
        <v>8</v>
      </c>
      <c r="J15" s="21">
        <f>SeznamInventarja[[#This Row],[KOL.]]*SeznamInventarja[[#This Row],[CENA]]</f>
        <v>200</v>
      </c>
      <c r="K15" s="22">
        <f>IFERROR(IF(SeznamInventarja[[#This Row],[KOL.]]&lt;=SeznamInventarja[[#This Row],[KOL. ZA PRERAZPOREDITEV]],1,0),0)</f>
        <v>0</v>
      </c>
    </row>
    <row r="16" spans="2:11" ht="30" customHeight="1" x14ac:dyDescent="0.3">
      <c r="B16" s="14"/>
    </row>
  </sheetData>
  <conditionalFormatting sqref="J5:J15">
    <cfRule type="dataBar" priority="3">
      <dataBar>
        <cfvo type="min"/>
        <cfvo type="max"/>
        <color theme="2" tint="-0.34998626667073579"/>
      </dataBar>
      <extLst>
        <ext xmlns:x14="http://schemas.microsoft.com/office/spreadsheetml/2009/9/main" uri="{B025F937-C7B1-47D3-B67F-A62EFF666E3E}">
          <x14:id>{0E8786B0-9C98-4D4A-9FCA-99F4852621FE}</x14:id>
        </ext>
      </extLst>
    </cfRule>
  </conditionalFormatting>
  <conditionalFormatting sqref="B5:K15">
    <cfRule type="expression" dxfId="1" priority="1">
      <formula>"If(blnBinNo=""True"")"</formula>
    </cfRule>
  </conditionalFormatting>
  <dataValidations count="18">
    <dataValidation allowBlank="1" showInputMessage="1" showErrorMessage="1" prompt="Seznam skladiščnega inventarja za spremljanje zalog. Elementi za prerazporeditev so samodejno označeni v stolpcu K. Za delovna lista izbirni seznam inventarja in iskanje zabojnika sta na voljo dve povezavi za krmarjenje v celicah E2 in F2" sqref="A1"/>
    <dataValidation allowBlank="1" showInputMessage="1" showErrorMessage="1" prompt="Samodejno izračunana skupna vrednost inventarja" sqref="B3"/>
    <dataValidation allowBlank="1" showInputMessage="1" showErrorMessage="1" prompt="Samodejno izračunano število zabojnikov" sqref="D3"/>
    <dataValidation allowBlank="1" showInputMessage="1" showErrorMessage="1" prompt="Samodejno izračunano število elementov inventarja na osnovi njihovih opisov" sqref="C3"/>
    <dataValidation allowBlank="1" showInputMessage="1" showErrorMessage="1" prompt="Vnesite inventarno številko v ta stolpec" sqref="B4"/>
    <dataValidation allowBlank="1" showInputMessage="1" showErrorMessage="1" prompt="Vnesite opis elementa v ta stolpec" sqref="C4"/>
    <dataValidation allowBlank="1" showInputMessage="1" showErrorMessage="1" prompt="Na spustnem seznamu izberite številko zabojnika. Pritisnite ALT+PUŠČICA DOL, da odprete spustni seznam, nato pa pritisnite ENTER, da izberete enega od elementov" sqref="D4"/>
    <dataValidation allowBlank="1" showInputMessage="1" showErrorMessage="1" prompt="Lokacija se samodejno posodobi v tem stolpcu z uporabo številke zabojnika in informacij na delovnem listu »Iskanje zabojnika« " sqref="E4"/>
    <dataValidation allowBlank="1" showInputMessage="1" showErrorMessage="1" prompt="Vnesite enoto v ta stolpec" sqref="F4"/>
    <dataValidation allowBlank="1" showInputMessage="1" showErrorMessage="1" prompt="Vnesite količino vsakega posameznega elementa v ta stolpec" sqref="G4"/>
    <dataValidation allowBlank="1" showInputMessage="1" showErrorMessage="1" prompt="Vnesite količino prerazporeditve v ta stolpec" sqref="H4"/>
    <dataValidation allowBlank="1" showInputMessage="1" showErrorMessage="1" prompt="Vnesite ceno vsakega posameznega elementa v ta stolpec" sqref="I4"/>
    <dataValidation allowBlank="1" showInputMessage="1" showErrorMessage="1" prompt="Vrednost inventarja se samodejno izračuna v tem stolpcu z uporabo vrednosti za KOL. in CENO iz tabele" sqref="J4"/>
    <dataValidation allowBlank="1" showInputMessage="1" showErrorMessage="1" prompt="Ikona zastavice v tem stolpcu označuje elemente na seznamu inventarja, ki so pripravljeni na prerazporeditev" sqref="K4"/>
    <dataValidation type="list" errorStyle="warning" allowBlank="1" showInputMessage="1" showErrorMessage="1" error="Te številke ni na seznamu. Izberite »Da«, če želite ohraniti vnos, »Prekliči«, če ga želite dodati v tabelo na delovnem listu »Iskanje zabojnika«, s čimer bo dodana številka na ta spustni seznam, ali »Ne«, nato pritisnite ALT+PUŠČICA DOL za izbor" sqref="D15">
      <formula1>ŠtevilkaZabojnika</formula1>
    </dataValidation>
    <dataValidation allowBlank="1" showInputMessage="1" showErrorMessage="1" prompt="Povezava za krmarjenje do delovnega lista »Izbirni seznam inventarja«" sqref="E2"/>
    <dataValidation allowBlank="1" showInputMessage="1" showErrorMessage="1" prompt="Povezava za krmarjenje za spreminjanje ali dodajanje elementov na delovni list »Iskanje zabojnika«" sqref="F2"/>
    <dataValidation type="list" errorStyle="warning" allowBlank="1" showInputMessage="1" showErrorMessage="1" error="Te številke ni na seznamu. Izberite »Da«, če želite ohraniti vnos, »Prekliči«, če ga želite dodati v tabelo na delovnem listu »Iskanje zabojnika«, s čimer bo dodana številka na ta spustni seznam, ali »Ne«, nato pritisnite ALT+PUŠČICA DOL za izbor" sqref="D5:D14">
      <formula1>ŠtevilkaZabojnika</formula1>
    </dataValidation>
  </dataValidations>
  <hyperlinks>
    <hyperlink ref="E2" location="'Izbirni seznam inventarja'!A1" tooltip="Izberite za ogled delovnega lista »Izbirni seznam inventarja«" display="IZBIRNI SEZNAM INVENTARJA"/>
    <hyperlink ref="F2" location="'Iskanje zabojnika'!A1" tooltip="Izberite, če želite dodati ali spremeniti informacije o iskanju zabojnika" display="ISKANJE ZABOJNIKA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8786B0-9C98-4D4A-9FCA-99F4852621FE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J5:J15</xm:sqref>
        </x14:conditionalFormatting>
        <x14:conditionalFormatting xmlns:xm="http://schemas.microsoft.com/office/excel/2006/main">
          <x14:cfRule type="iconSet" priority="2" id="{093728EC-6368-4F11-B095-B2CFF2D7F1DF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K5:K15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PickList">
    <tabColor theme="4" tint="0.39997558519241921"/>
    <pageSetUpPr autoPageBreaks="0" fitToPage="1"/>
  </sheetPr>
  <dimension ref="B1:I9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22.44140625" customWidth="1"/>
    <col min="3" max="3" width="21.77734375" customWidth="1"/>
    <col min="4" max="4" width="15.6640625" customWidth="1"/>
    <col min="5" max="5" width="20.33203125" customWidth="1"/>
    <col min="6" max="6" width="25.44140625" customWidth="1"/>
    <col min="7" max="7" width="19.6640625" customWidth="1"/>
    <col min="8" max="8" width="19" customWidth="1"/>
    <col min="9" max="9" width="22.6640625" customWidth="1"/>
  </cols>
  <sheetData>
    <row r="1" spans="2:9" ht="54" customHeight="1" thickBot="1" x14ac:dyDescent="0.5">
      <c r="B1" s="5" t="s">
        <v>35</v>
      </c>
      <c r="C1" s="3"/>
      <c r="D1" s="1"/>
      <c r="E1" s="1"/>
      <c r="F1" s="1"/>
      <c r="G1" s="1"/>
      <c r="H1" s="1"/>
      <c r="I1" s="1"/>
    </row>
    <row r="2" spans="2:9" ht="24.95" customHeight="1" x14ac:dyDescent="0.3">
      <c r="B2" s="8"/>
      <c r="C2" s="8" t="s">
        <v>49</v>
      </c>
    </row>
    <row r="3" spans="2:9" ht="30" customHeight="1" x14ac:dyDescent="0.3">
      <c r="B3" s="10"/>
      <c r="C3" s="11"/>
    </row>
    <row r="4" spans="2:9" ht="17.100000000000001" customHeight="1" x14ac:dyDescent="0.3">
      <c r="B4" s="6" t="s">
        <v>47</v>
      </c>
      <c r="C4" s="6" t="s">
        <v>2</v>
      </c>
      <c r="D4" s="6" t="s">
        <v>50</v>
      </c>
      <c r="E4" s="6" t="s">
        <v>51</v>
      </c>
      <c r="F4" s="6" t="s">
        <v>52</v>
      </c>
      <c r="G4" s="6" t="s">
        <v>38</v>
      </c>
      <c r="H4" s="6" t="s">
        <v>28</v>
      </c>
      <c r="I4" s="6" t="s">
        <v>36</v>
      </c>
    </row>
    <row r="5" spans="2:9" ht="30" customHeight="1" x14ac:dyDescent="0.3">
      <c r="B5" s="13" t="s">
        <v>48</v>
      </c>
      <c r="C5" s="13" t="s">
        <v>3</v>
      </c>
      <c r="D5" s="15">
        <v>3</v>
      </c>
      <c r="E5" s="15">
        <f>IFERROR(VLOOKUP(IzbirniSeznamInventarja[INVENTARNA ŠTEVILKA],SeznamInventarja[],6,FALSE),"")</f>
        <v>20</v>
      </c>
      <c r="F5" s="13" t="str">
        <f>IFERROR(VLOOKUP(IzbirniSeznamInventarja[INVENTARNA ŠTEVILKA],SeznamInventarja[],2,FALSE),"")</f>
        <v>Element 1</v>
      </c>
      <c r="G5" s="13" t="str">
        <f>IFERROR(VLOOKUP(IzbirniSeznamInventarja[INVENTARNA ŠTEVILKA],SeznamInventarja[],5,FALSE),"")</f>
        <v>Kos</v>
      </c>
      <c r="H5" s="13" t="str">
        <f>IFERROR(VLOOKUP(IzbirniSeznamInventarja[INVENTARNA ŠTEVILKA],SeznamInventarja[],3,FALSE),"")</f>
        <v>T345</v>
      </c>
      <c r="I5" s="13" t="str">
        <f>IFERROR(VLOOKUP(IzbirniSeznamInventarja[INVENTARNA ŠTEVILKA],SeznamInventarja[],4,FALSE),"")</f>
        <v>2. vrsta, 1. reža</v>
      </c>
    </row>
    <row r="6" spans="2:9" ht="30" customHeight="1" x14ac:dyDescent="0.3">
      <c r="B6" s="13" t="s">
        <v>48</v>
      </c>
      <c r="C6" s="13" t="s">
        <v>6</v>
      </c>
      <c r="D6" s="15">
        <v>1</v>
      </c>
      <c r="E6" s="15">
        <f>IFERROR(VLOOKUP(IzbirniSeznamInventarja[INVENTARNA ŠTEVILKA],SeznamInventarja[],6,FALSE),"")</f>
        <v>40</v>
      </c>
      <c r="F6" s="13" t="str">
        <f>IFERROR(VLOOKUP(IzbirniSeznamInventarja[INVENTARNA ŠTEVILKA],SeznamInventarja[],2,FALSE),"")</f>
        <v>Element 4</v>
      </c>
      <c r="G6" s="13" t="str">
        <f>IFERROR(VLOOKUP(IzbirniSeznamInventarja[INVENTARNA ŠTEVILKA],SeznamInventarja[],5,FALSE),"")</f>
        <v>Škatla (10 centov)</v>
      </c>
      <c r="H6" s="13" t="str">
        <f>IFERROR(VLOOKUP(IzbirniSeznamInventarja[INVENTARNA ŠTEVILKA],SeznamInventarja[],3,FALSE),"")</f>
        <v>T9876</v>
      </c>
      <c r="I6" s="13" t="str">
        <f>IFERROR(VLOOKUP(IzbirniSeznamInventarja[INVENTARNA ŠTEVILKA],SeznamInventarja[],4,FALSE),"")</f>
        <v>3. vrsta, 2. reža</v>
      </c>
    </row>
    <row r="7" spans="2:9" ht="30" customHeight="1" x14ac:dyDescent="0.3">
      <c r="B7" s="13" t="s">
        <v>48</v>
      </c>
      <c r="C7" s="13" t="s">
        <v>9</v>
      </c>
      <c r="D7" s="15">
        <v>2</v>
      </c>
      <c r="E7" s="15">
        <f>IFERROR(VLOOKUP(IzbirniSeznamInventarja[INVENTARNA ŠTEVILKA],SeznamInventarja[],6,FALSE),"")</f>
        <v>10</v>
      </c>
      <c r="F7" s="13" t="str">
        <f>IFERROR(VLOOKUP(IzbirniSeznamInventarja[INVENTARNA ŠTEVILKA],SeznamInventarja[],2,FALSE),"")</f>
        <v>Element 7</v>
      </c>
      <c r="G7" s="13" t="str">
        <f>IFERROR(VLOOKUP(IzbirniSeznamInventarja[INVENTARNA ŠTEVILKA],SeznamInventarja[],5,FALSE),"")</f>
        <v>Kos</v>
      </c>
      <c r="H7" s="13" t="str">
        <f>IFERROR(VLOOKUP(IzbirniSeznamInventarja[INVENTARNA ŠTEVILKA],SeznamInventarja[],3,FALSE),"")</f>
        <v>T349</v>
      </c>
      <c r="I7" s="13" t="str">
        <f>IFERROR(VLOOKUP(IzbirniSeznamInventarja[INVENTARNA ŠTEVILKA],SeznamInventarja[],4,FALSE),"")</f>
        <v>1. vrsta, 2. reža</v>
      </c>
    </row>
    <row r="8" spans="2:9" ht="30" customHeight="1" x14ac:dyDescent="0.3">
      <c r="B8" s="13" t="s">
        <v>48</v>
      </c>
      <c r="C8" s="13" t="s">
        <v>12</v>
      </c>
      <c r="D8" s="15">
        <v>6</v>
      </c>
      <c r="E8" s="15">
        <f>IFERROR(VLOOKUP(IzbirniSeznamInventarja[INVENTARNA ŠTEVILKA],SeznamInventarja[],6,FALSE),"")</f>
        <v>15</v>
      </c>
      <c r="F8" s="13" t="str">
        <f>IFERROR(VLOOKUP(IzbirniSeznamInventarja[INVENTARNA ŠTEVILKA],SeznamInventarja[],2,FALSE),"")</f>
        <v>Element 10</v>
      </c>
      <c r="G8" s="13" t="str">
        <f>IFERROR(VLOOKUP(IzbirniSeznamInventarja[INVENTARNA ŠTEVILKA],SeznamInventarja[],5,FALSE),"")</f>
        <v>Kos</v>
      </c>
      <c r="H8" s="13" t="str">
        <f>IFERROR(VLOOKUP(IzbirniSeznamInventarja[INVENTARNA ŠTEVILKA],SeznamInventarja[],3,FALSE),"")</f>
        <v>T349</v>
      </c>
      <c r="I8" s="13" t="str">
        <f>IFERROR(VLOOKUP(IzbirniSeznamInventarja[INVENTARNA ŠTEVILKA],SeznamInventarja[],4,FALSE),"")</f>
        <v>1. vrsta, 2. reža</v>
      </c>
    </row>
    <row r="9" spans="2:9" ht="30" customHeight="1" x14ac:dyDescent="0.3">
      <c r="B9" s="13" t="s">
        <v>48</v>
      </c>
      <c r="C9" s="13" t="s">
        <v>5</v>
      </c>
      <c r="D9" s="15">
        <v>3</v>
      </c>
      <c r="E9" s="15">
        <f>IFERROR(VLOOKUP(IzbirniSeznamInventarja[INVENTARNA ŠTEVILKA],SeznamInventarja[],6,FALSE),"")</f>
        <v>10</v>
      </c>
      <c r="F9" s="13" t="str">
        <f>IFERROR(VLOOKUP(IzbirniSeznamInventarja[INVENTARNA ŠTEVILKA],SeznamInventarja[],2,FALSE),"")</f>
        <v>Element 3</v>
      </c>
      <c r="G9" s="13" t="str">
        <f>IFERROR(VLOOKUP(IzbirniSeznamInventarja[INVENTARNA ŠTEVILKA],SeznamInventarja[],5,FALSE),"")</f>
        <v>Kos</v>
      </c>
      <c r="H9" s="13" t="str">
        <f>IFERROR(VLOOKUP(IzbirniSeznamInventarja[INVENTARNA ŠTEVILKA],SeznamInventarja[],3,FALSE),"")</f>
        <v>T5789</v>
      </c>
      <c r="I9" s="13" t="str">
        <f>IFERROR(VLOOKUP(IzbirniSeznamInventarja[INVENTARNA ŠTEVILKA],SeznamInventarja[],4,FALSE),"")</f>
        <v>1. vrsta, 1. reža</v>
      </c>
    </row>
  </sheetData>
  <conditionalFormatting sqref="E5:E9">
    <cfRule type="expression" dxfId="16" priority="1">
      <formula>D5&gt;E5</formula>
    </cfRule>
  </conditionalFormatting>
  <dataValidations count="16">
    <dataValidation type="list" errorStyle="warning" allowBlank="1" showErrorMessage="1" errorTitle="Ojoj!" error="Vašega vnosa ni na seznamu zalog. Kliknite »Da«, če ga želite ohraniti, vendar pa druge informacije o zalogi ne bodo vnesene. " sqref="C9">
      <formula1>Iskanje_inventarne_številke</formula1>
    </dataValidation>
    <dataValidation allowBlank="1" showInputMessage="1" showErrorMessage="1" prompt="Seznam se uporablja za sledenje količinam posamezne inventarne številke. Če želite počistiti tabelo s seznamom, upoštevajte navodila v celici B2. Na delovni list s seznamom skladiščnega inventarja se premaknete s povezavo za krmarjenje v celici C2" sqref="A1"/>
    <dataValidation allowBlank="1" showInputMessage="1" showErrorMessage="1" prompt="Vnesite številko naročila v ta stolpec" sqref="B4"/>
    <dataValidation allowBlank="1" showInputMessage="1" showErrorMessage="1" prompt="Na spustnem seznamu izberite inventarno številko. Pritisnite ALT+PUŠČICA DOL, da odprete spustni seznam, nato pa pritisnite ENTER, da izberete enega od elementov" sqref="C4"/>
    <dataValidation allowBlank="1" showInputMessage="1" showErrorMessage="1" prompt="Vnesite izbrano količino elementov v ta stolpec" sqref="D4"/>
    <dataValidation allowBlank="1" showInputMessage="1" showErrorMessage="1" prompt="Količina, ki je na voljo za vsak posamezni element, se samodejno izračuna v tem stolpcu" sqref="E4"/>
    <dataValidation allowBlank="1" showInputMessage="1" showErrorMessage="1" prompt="Opis elementa se samodejno posodobi v tem stolpcu" sqref="F4"/>
    <dataValidation allowBlank="1" showInputMessage="1" showErrorMessage="1" prompt="Enota se samodejno posodobi v tem stolpcu" sqref="G4"/>
    <dataValidation allowBlank="1" showInputMessage="1" showErrorMessage="1" prompt="Številka zabojnika se samodejno posodobi v tem stolpcu" sqref="H4"/>
    <dataValidation allowBlank="1" showInputMessage="1" showErrorMessage="1" prompt="Lokacija se samodejno posodobi v tem stolpcu" sqref="I4"/>
    <dataValidation type="custom" allowBlank="1" showInputMessage="1" showErrorMessage="1" errorTitle="Ojoj!" error="Vnesena količina presega razpoložljivo količino. " sqref="D9">
      <formula1>D9&lt;=E9</formula1>
    </dataValidation>
    <dataValidation type="custom" allowBlank="1" showInputMessage="1" showErrorMessage="1" error="Vnesena količina presega razpoložljivo količino. Vnesite »IZBRANO KOL.«, ki je manjša od »RAZPOLOŽLJIVE KOL.«" sqref="D5">
      <formula1>D5&lt;=E5</formula1>
    </dataValidation>
    <dataValidation allowBlank="1" showInputMessage="1" showErrorMessage="1" prompt="Če želite počistiti tabelo z izbirnim seznamom na tem delovnem listu, aktivirajte predmet v celici B2 ali pritisnite ALT+F8 in vnesite »PočistiIzbirniSeznam« brez presledkov, nato pa izberite »ZAŽENI«" sqref="B2"/>
    <dataValidation allowBlank="1" showInputMessage="1" showErrorMessage="1" prompt="Povezava za krmarjenje do delovnega lista s seznamom skladiščnega inventarja" sqref="C2"/>
    <dataValidation type="list" errorStyle="warning" allowBlank="1" showErrorMessage="1" errorTitle="Ojoj!" error="Vašega vnosa ni na seznamu zalog. Kliknite »Da«, če ga želite ohraniti, vendar pa druge informacije o zalogi ne bodo vnesene. " sqref="C5:C8">
      <formula1>Iskanje_inventarne_številke</formula1>
    </dataValidation>
    <dataValidation type="custom" allowBlank="1" showInputMessage="1" showErrorMessage="1" errorTitle="Ojoj!" error="Vnesena količina presega razpoložljivo količino. " sqref="D6:D8">
      <formula1>D6&lt;=E6</formula1>
    </dataValidation>
  </dataValidations>
  <hyperlinks>
    <hyperlink ref="C2" location="'Inventory List'!A1" tooltip="Izberite, če želite prikazati seznam inventarja" display="SEZNAM INVENTARJA"/>
  </hyperlink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BinLookup">
    <tabColor theme="4" tint="-0.499984740745262"/>
    <pageSetUpPr autoPageBreaks="0"/>
  </sheetPr>
  <dimension ref="B1:G11"/>
  <sheetViews>
    <sheetView showGridLines="0" zoomScaleNormal="100" workbookViewId="0"/>
  </sheetViews>
  <sheetFormatPr defaultRowHeight="30" customHeight="1" x14ac:dyDescent="0.3"/>
  <cols>
    <col min="1" max="1" width="1.88671875" customWidth="1"/>
    <col min="2" max="2" width="20.77734375" customWidth="1"/>
    <col min="3" max="3" width="19.44140625" customWidth="1"/>
    <col min="4" max="4" width="18.44140625" customWidth="1"/>
    <col min="5" max="7" width="11.88671875" customWidth="1"/>
  </cols>
  <sheetData>
    <row r="1" spans="2:7" ht="54" customHeight="1" thickBot="1" x14ac:dyDescent="0.5">
      <c r="B1" s="3" t="s">
        <v>37</v>
      </c>
      <c r="C1" s="1"/>
      <c r="D1" s="1"/>
      <c r="E1" s="1"/>
      <c r="F1" s="1"/>
      <c r="G1" s="1"/>
    </row>
    <row r="2" spans="2:7" ht="24.95" customHeight="1" x14ac:dyDescent="0.3">
      <c r="B2" s="8" t="s">
        <v>49</v>
      </c>
    </row>
    <row r="3" spans="2:7" ht="30" customHeight="1" x14ac:dyDescent="0.3">
      <c r="B3" s="7"/>
      <c r="C3" s="7"/>
      <c r="D3" s="7"/>
      <c r="E3" s="7"/>
      <c r="F3" s="7"/>
      <c r="G3" s="7"/>
    </row>
    <row r="4" spans="2:7" ht="17.100000000000001" customHeight="1" x14ac:dyDescent="0.3">
      <c r="B4" s="12" t="s">
        <v>28</v>
      </c>
      <c r="C4" s="12" t="s">
        <v>15</v>
      </c>
      <c r="D4" s="12" t="s">
        <v>36</v>
      </c>
      <c r="E4" s="17" t="s">
        <v>63</v>
      </c>
      <c r="F4" s="17" t="s">
        <v>64</v>
      </c>
      <c r="G4" s="17" t="s">
        <v>65</v>
      </c>
    </row>
    <row r="5" spans="2:7" ht="30" customHeight="1" x14ac:dyDescent="0.3">
      <c r="B5" s="13" t="s">
        <v>29</v>
      </c>
      <c r="C5" s="13" t="s">
        <v>53</v>
      </c>
      <c r="D5" s="13" t="s">
        <v>56</v>
      </c>
      <c r="E5" s="15">
        <v>50</v>
      </c>
      <c r="F5" s="15">
        <v>10</v>
      </c>
      <c r="G5" s="15">
        <v>10</v>
      </c>
    </row>
    <row r="6" spans="2:7" ht="30" customHeight="1" x14ac:dyDescent="0.3">
      <c r="B6" s="13" t="s">
        <v>30</v>
      </c>
      <c r="C6" s="13" t="s">
        <v>54</v>
      </c>
      <c r="D6" s="13" t="s">
        <v>57</v>
      </c>
      <c r="E6" s="15">
        <v>25</v>
      </c>
      <c r="F6" s="15">
        <v>5</v>
      </c>
      <c r="G6" s="15">
        <v>5</v>
      </c>
    </row>
    <row r="7" spans="2:7" ht="30" customHeight="1" x14ac:dyDescent="0.3">
      <c r="B7" s="13" t="s">
        <v>31</v>
      </c>
      <c r="C7" s="13" t="s">
        <v>53</v>
      </c>
      <c r="D7" s="13" t="s">
        <v>58</v>
      </c>
      <c r="E7" s="15">
        <v>50</v>
      </c>
      <c r="F7" s="15">
        <v>10</v>
      </c>
      <c r="G7" s="15">
        <v>10</v>
      </c>
    </row>
    <row r="8" spans="2:7" ht="30" customHeight="1" x14ac:dyDescent="0.3">
      <c r="B8" s="13" t="s">
        <v>32</v>
      </c>
      <c r="C8" s="13" t="s">
        <v>55</v>
      </c>
      <c r="D8" s="13" t="s">
        <v>59</v>
      </c>
      <c r="E8" s="15">
        <v>30</v>
      </c>
      <c r="F8" s="15">
        <v>7</v>
      </c>
      <c r="G8" s="15">
        <v>10</v>
      </c>
    </row>
    <row r="9" spans="2:7" ht="30" customHeight="1" x14ac:dyDescent="0.3">
      <c r="B9" s="13" t="s">
        <v>33</v>
      </c>
      <c r="C9" s="13" t="s">
        <v>54</v>
      </c>
      <c r="D9" s="13" t="s">
        <v>60</v>
      </c>
      <c r="E9" s="15">
        <v>25</v>
      </c>
      <c r="F9" s="15">
        <v>5</v>
      </c>
      <c r="G9" s="15">
        <v>5</v>
      </c>
    </row>
    <row r="10" spans="2:7" ht="30" customHeight="1" x14ac:dyDescent="0.3">
      <c r="B10" s="13" t="s">
        <v>30</v>
      </c>
      <c r="C10" s="13" t="s">
        <v>53</v>
      </c>
      <c r="D10" s="13" t="s">
        <v>61</v>
      </c>
      <c r="E10" s="15">
        <v>50</v>
      </c>
      <c r="F10" s="15">
        <v>10</v>
      </c>
      <c r="G10" s="15">
        <v>10</v>
      </c>
    </row>
    <row r="11" spans="2:7" ht="30" customHeight="1" x14ac:dyDescent="0.3">
      <c r="B11" s="13" t="s">
        <v>34</v>
      </c>
      <c r="C11" s="13" t="s">
        <v>53</v>
      </c>
      <c r="D11" s="13" t="s">
        <v>62</v>
      </c>
      <c r="E11" s="15">
        <v>50</v>
      </c>
      <c r="F11" s="15">
        <v>10</v>
      </c>
      <c r="G11" s="15">
        <v>10</v>
      </c>
    </row>
  </sheetData>
  <dataValidations count="8">
    <dataValidation allowBlank="1" showInputMessage="1" showErrorMessage="1" prompt="Na tem delovnem listu je tabela, od koder se črpajo podatki za seznam skladiščnega inventarja in delovne liste z izbirnim seznamom inventarja. Povezava za krmarjenje do delovnega lista s seznamom skladiščnega inventarja je v celici B2" sqref="A1"/>
    <dataValidation allowBlank="1" showInputMessage="1" showErrorMessage="1" prompt="Vnesite številko zabojnika v ta stolpec" sqref="B4"/>
    <dataValidation allowBlank="1" showInputMessage="1" showErrorMessage="1" prompt="Vnesite opis zabojnika v ta stolpec" sqref="C4"/>
    <dataValidation allowBlank="1" showInputMessage="1" showErrorMessage="1" prompt="Vnesite lokacijo zabojnika v ta stolpec" sqref="D4"/>
    <dataValidation allowBlank="1" showInputMessage="1" showErrorMessage="1" prompt="Vnesite širino zabojnika v ta stolpec" sqref="E4"/>
    <dataValidation allowBlank="1" showInputMessage="1" showErrorMessage="1" prompt="Vnesite višino zabojnika v ta stolpec" sqref="F4"/>
    <dataValidation allowBlank="1" showInputMessage="1" showErrorMessage="1" prompt="Vnesite dolžino zabojnika v ta stolpec" sqref="G4"/>
    <dataValidation allowBlank="1" showInputMessage="1" showErrorMessage="1" prompt="Povezava za krmarjenje do delovnega lista s seznamom skladiščnega inventarja" sqref="B2"/>
  </dataValidations>
  <hyperlinks>
    <hyperlink ref="B2" location="'Inventory List'!A1" tooltip="Izberite, če želite prikazati seznam inventarja" display="SEZNAM INVENTARJA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8</vt:i4>
      </vt:variant>
    </vt:vector>
  </HeadingPairs>
  <TitlesOfParts>
    <vt:vector size="11" baseType="lpstr">
      <vt:lpstr>Seznam skladiščenga inventarja</vt:lpstr>
      <vt:lpstr>Izbirni seznam inventarja</vt:lpstr>
      <vt:lpstr>Iskanje zabojnika</vt:lpstr>
      <vt:lpstr>Iskanje_inventarne_številke</vt:lpstr>
      <vt:lpstr>Naslov_stolpca_1</vt:lpstr>
      <vt:lpstr>Naslov_stolpca_2</vt:lpstr>
      <vt:lpstr>Naslov_stolpca_3</vt:lpstr>
      <vt:lpstr>ŠtevilkaZabojnika</vt:lpstr>
      <vt:lpstr>'Iskanje zabojnika'!Tiskanje_naslovov</vt:lpstr>
      <vt:lpstr>'Izbirni seznam inventarja'!Tiskanje_naslovov</vt:lpstr>
      <vt:lpstr>'Seznam skladiščenga inventarja'!Tiskanje_naslovov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2016-10-06T00:09:35Z</dcterms:created>
  <dcterms:modified xsi:type="dcterms:W3CDTF">2016-11-09T07:58:49Z</dcterms:modified>
</cp:coreProperties>
</file>