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E\template\2018_013_WordTech_Accessible_Templates_WAC_B1\04_PreDTP_Done\sl-SI\"/>
    </mc:Choice>
  </mc:AlternateContent>
  <bookViews>
    <workbookView xWindow="0" yWindow="0" windowWidth="28800" windowHeight="11715"/>
  </bookViews>
  <sheets>
    <sheet name="Trgovinski račun" sheetId="1" r:id="rId1"/>
    <sheet name="Stranke" sheetId="3" r:id="rId2"/>
  </sheets>
  <definedNames>
    <definedName name="DelnaVsotaRačuna">'Trgovinski račun'!$H$13</definedName>
    <definedName name="Dostava">'Trgovinski račun'!$H$16</definedName>
    <definedName name="ImePodjetja">'Trgovinski račun'!$B$1</definedName>
    <definedName name="ImeRačuna">'Trgovinski račun'!$C$3</definedName>
    <definedName name="IskanjeStranke">SeznamStrank[Ime podjetja]</definedName>
    <definedName name="Naslov2">SeznamStrank[[#Headers],[Ime podjetja]]</definedName>
    <definedName name="NaslovStolpca1">ElementiRačuna[[#Headers],[Datum]]</definedName>
    <definedName name="ObmočjeNaslovaVrstice1..C6">'Trgovinski račun'!$B$3</definedName>
    <definedName name="ObmočjeNaslovaVrstice2..E5">'Trgovinski račun'!$D$3</definedName>
    <definedName name="ObmočjeNaslovaVrstice3..H5">'Trgovinski račun'!$G$3</definedName>
    <definedName name="ObmočjeNaslovaVrstice4..H20">'Trgovinski račun'!$G$13</definedName>
    <definedName name="_xlnm.Print_Area" localSheetId="1">Stranke!$A:$L</definedName>
    <definedName name="_xlnm.Print_Area" localSheetId="0">'Trgovinski račun'!$A:$I</definedName>
    <definedName name="Polog">'Trgovinski račun'!$H$17</definedName>
    <definedName name="PrometniDavek">'Trgovinski račun'!$H$15</definedName>
    <definedName name="StopnjaPrometnegaDavka">'Trgovinski račun'!$H$14</definedName>
    <definedName name="_xlnm.Print_Titles" localSheetId="1">Stranke!$2:$2</definedName>
    <definedName name="_xlnm.Print_Titles" localSheetId="0">'Trgovinski račun'!$7:$7</definedName>
  </definedNames>
  <calcPr calcId="162913"/>
</workbook>
</file>

<file path=xl/calcChain.xml><?xml version="1.0" encoding="utf-8"?>
<calcChain xmlns="http://schemas.openxmlformats.org/spreadsheetml/2006/main">
  <c r="B17" i="1" l="1"/>
  <c r="H12" i="1" l="1"/>
  <c r="H11" i="1"/>
  <c r="H10" i="1"/>
  <c r="H9" i="1"/>
  <c r="H8" i="1"/>
  <c r="H5" i="1"/>
  <c r="E5" i="1"/>
  <c r="E4" i="1"/>
  <c r="E3" i="1"/>
  <c r="C6" i="1"/>
  <c r="C5" i="1"/>
  <c r="C4" i="1"/>
  <c r="B8" i="1" l="1"/>
  <c r="H4" i="1"/>
  <c r="H13" i="1" l="1"/>
  <c r="H15" i="1" l="1"/>
  <c r="H18" i="1" s="1"/>
</calcChain>
</file>

<file path=xl/sharedStrings.xml><?xml version="1.0" encoding="utf-8"?>
<sst xmlns="http://schemas.openxmlformats.org/spreadsheetml/2006/main" count="64" uniqueCount="58">
  <si>
    <t>Tailspin Toys</t>
  </si>
  <si>
    <t>Prejemnik računa:</t>
  </si>
  <si>
    <t>Naslov:</t>
  </si>
  <si>
    <t>Datum</t>
  </si>
  <si>
    <t>ROK PLAČILA SKUPNEGA ZNESKA ČEZ 10 DNI. PRI PLAČILIH Z ZAMUDO JE PRIŠTETA STOPNJA OBRESTI 2 % NA MESEC.</t>
  </si>
  <si>
    <t>Trey Research</t>
  </si>
  <si>
    <t>Št. elementa</t>
  </si>
  <si>
    <t>Glavna ulica 123</t>
  </si>
  <si>
    <t>1000 Ljubljana</t>
  </si>
  <si>
    <t>Telefon:</t>
  </si>
  <si>
    <t>Faks:</t>
  </si>
  <si>
    <t>E-pošta:</t>
  </si>
  <si>
    <t>Opis</t>
  </si>
  <si>
    <t>Lesene klade</t>
  </si>
  <si>
    <t>Količina</t>
  </si>
  <si>
    <t>123-555-0124</t>
  </si>
  <si>
    <t>Cena enote</t>
  </si>
  <si>
    <t>storitvezastranke@tailspintoys.com</t>
  </si>
  <si>
    <t>www.tailspintoys.com</t>
  </si>
  <si>
    <t>Št. računa:</t>
  </si>
  <si>
    <t>Datum računa:</t>
  </si>
  <si>
    <t>Stik:</t>
  </si>
  <si>
    <t>Popust</t>
  </si>
  <si>
    <t>Delna vsota računa</t>
  </si>
  <si>
    <t>Davčna stopnja</t>
  </si>
  <si>
    <t>Prometni davek</t>
  </si>
  <si>
    <t>Dostava</t>
  </si>
  <si>
    <t>Prejet polog</t>
  </si>
  <si>
    <t>Skupaj</t>
  </si>
  <si>
    <t>Stranke</t>
  </si>
  <si>
    <t>Ime podjetja</t>
  </si>
  <si>
    <t>Contoso, Ltd</t>
  </si>
  <si>
    <t>Ime stika</t>
  </si>
  <si>
    <t>Franc Novak</t>
  </si>
  <si>
    <t>Marija Kolar</t>
  </si>
  <si>
    <t>Naslov</t>
  </si>
  <si>
    <t>Vzorčna ulica 22</t>
  </si>
  <si>
    <t>Cvetlična cesta 123</t>
  </si>
  <si>
    <t>Naslov 2</t>
  </si>
  <si>
    <t>Pisarna 123</t>
  </si>
  <si>
    <t>Mesto</t>
  </si>
  <si>
    <t>Maribor</t>
  </si>
  <si>
    <t>Celje</t>
  </si>
  <si>
    <t>Država</t>
  </si>
  <si>
    <t>Slo</t>
  </si>
  <si>
    <t>Poštna številka</t>
  </si>
  <si>
    <t>3000</t>
  </si>
  <si>
    <t>Telefon</t>
  </si>
  <si>
    <t>432-555-0178</t>
  </si>
  <si>
    <t>432-555-0189</t>
  </si>
  <si>
    <t>E-pošta</t>
  </si>
  <si>
    <t>franc@treyresearch.net</t>
  </si>
  <si>
    <t>marija@contoso.com</t>
  </si>
  <si>
    <t>Faks</t>
  </si>
  <si>
    <t>432-555-0187</t>
  </si>
  <si>
    <t>432-555-0123</t>
  </si>
  <si>
    <t>Trgovinski račun</t>
  </si>
  <si>
    <t>123-555-0123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</si>
</sst>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
    <numFmt numFmtId="167" formatCode="[&lt;=9999999]###\-####;###\-###\-####"/>
    <numFmt numFmtId="168" formatCode="#,##0.00\ &quot;€&quot;"/>
  </numFmts>
  <fonts count="12" x14ac:knownFonts="1">
    <font>
      <sz val="11"/>
      <color theme="3"/>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9" fillId="0" borderId="0" applyNumberFormat="0" applyFill="0" applyBorder="0" applyAlignment="0" applyProtection="0">
      <alignment vertical="center" wrapText="1"/>
    </xf>
    <xf numFmtId="0" fontId="10" fillId="0" borderId="0" applyNumberFormat="0" applyFill="0" applyBorder="0" applyProtection="0">
      <alignment horizontal="left" wrapText="1" indent="2"/>
    </xf>
    <xf numFmtId="0" fontId="10" fillId="0" borderId="0" applyNumberFormat="0" applyFill="0" applyBorder="0" applyProtection="0">
      <alignment horizontal="left" vertical="top" wrapText="1" indent="2"/>
    </xf>
    <xf numFmtId="9" fontId="1" fillId="0" borderId="0" applyFill="0" applyBorder="0" applyProtection="0">
      <alignment horizontal="right" vertical="center" indent="1"/>
    </xf>
    <xf numFmtId="0" fontId="9" fillId="0" borderId="0" applyNumberFormat="0" applyFill="0" applyBorder="0" applyAlignment="0" applyProtection="0">
      <alignment vertical="center" wrapText="1"/>
    </xf>
    <xf numFmtId="2" fontId="6" fillId="0" borderId="0" applyFill="0" applyBorder="0" applyProtection="0">
      <alignment horizontal="left" vertical="center"/>
    </xf>
    <xf numFmtId="165" fontId="9" fillId="0" borderId="0" applyFont="0" applyFill="0" applyBorder="0" applyAlignment="0" applyProtection="0"/>
    <xf numFmtId="164" fontId="9" fillId="0" borderId="0" applyFont="0" applyFill="0" applyBorder="0" applyAlignment="0" applyProtection="0"/>
    <xf numFmtId="168" fontId="9" fillId="0" borderId="0" applyFont="0" applyFill="0" applyBorder="0" applyProtection="0">
      <alignment horizontal="right" vertical="center"/>
    </xf>
    <xf numFmtId="168" fontId="1" fillId="0" borderId="0" applyFill="0" applyBorder="0" applyProtection="0">
      <alignment horizontal="right" vertical="center" indent="1"/>
    </xf>
    <xf numFmtId="0" fontId="9" fillId="0" borderId="0" applyNumberFormat="0" applyFill="0" applyProtection="0">
      <alignment horizontal="right" vertical="top" indent="2"/>
    </xf>
    <xf numFmtId="0" fontId="9" fillId="0" borderId="0" applyNumberFormat="0" applyFill="0" applyBorder="0" applyProtection="0">
      <alignment horizontal="right" indent="2"/>
    </xf>
    <xf numFmtId="0" fontId="9" fillId="2" borderId="2" applyNumberFormat="0" applyFont="0" applyAlignment="0" applyProtection="0"/>
    <xf numFmtId="0" fontId="8" fillId="0" borderId="3" applyNumberFormat="0" applyFill="0" applyAlignment="0" applyProtection="0"/>
    <xf numFmtId="0" fontId="9" fillId="0" borderId="1" applyNumberFormat="0" applyFont="0" applyFill="0" applyAlignment="0">
      <alignment vertical="center"/>
    </xf>
    <xf numFmtId="14" fontId="9" fillId="0" borderId="0" applyFont="0" applyFill="0" applyBorder="0" applyAlignment="0" applyProtection="0">
      <alignment horizontal="left" vertical="center"/>
    </xf>
    <xf numFmtId="1" fontId="9" fillId="0" borderId="0" applyFont="0" applyFill="0" applyBorder="0" applyProtection="0">
      <alignment vertical="center"/>
    </xf>
    <xf numFmtId="167" fontId="9" fillId="0" borderId="0" applyFont="0" applyFill="0" applyBorder="0" applyAlignment="0" applyProtection="0">
      <alignment vertical="center"/>
    </xf>
    <xf numFmtId="0" fontId="9" fillId="0" borderId="0" applyNumberFormat="0" applyFill="0" applyBorder="0" applyProtection="0"/>
    <xf numFmtId="166" fontId="7" fillId="0" borderId="0" applyNumberFormat="0">
      <alignment horizontal="left" vertical="top" wrapText="1"/>
    </xf>
    <xf numFmtId="0" fontId="7" fillId="0" borderId="0" applyNumberFormat="0" applyFill="0" applyBorder="0">
      <alignment horizontal="right" vertical="center" wrapText="1"/>
    </xf>
    <xf numFmtId="0" fontId="9" fillId="0" borderId="0" applyNumberFormat="0" applyFont="0" applyFill="0" applyBorder="0">
      <alignment horizontal="left" vertical="center" wrapText="1"/>
    </xf>
    <xf numFmtId="0" fontId="11" fillId="0" borderId="0" applyNumberFormat="0" applyFill="0" applyBorder="0">
      <alignment horizontal="center" vertical="center" wrapText="1"/>
    </xf>
  </cellStyleXfs>
  <cellXfs count="42">
    <xf numFmtId="0" fontId="0" fillId="0" borderId="0" xfId="0">
      <alignment horizontal="left" vertical="center" wrapText="1"/>
    </xf>
    <xf numFmtId="0" fontId="3" fillId="0" borderId="0" xfId="0" applyFont="1" applyProtection="1">
      <alignment horizontal="left" vertical="center" wrapText="1"/>
    </xf>
    <xf numFmtId="0" fontId="0" fillId="0" borderId="0" xfId="0" applyFont="1" applyFill="1" applyBorder="1" applyProtection="1">
      <alignment horizontal="left" vertical="center" wrapText="1"/>
    </xf>
    <xf numFmtId="0" fontId="4" fillId="0" borderId="0" xfId="0" applyFont="1" applyAlignment="1" applyProtection="1">
      <alignment horizontal="left" vertical="top"/>
    </xf>
    <xf numFmtId="0" fontId="5" fillId="0" borderId="0" xfId="0" applyFont="1" applyAlignment="1">
      <alignment vertical="top" wrapText="1"/>
    </xf>
    <xf numFmtId="0" fontId="0" fillId="0" borderId="0" xfId="0">
      <alignment horizontal="left" vertical="center" wrapText="1"/>
    </xf>
    <xf numFmtId="0" fontId="9" fillId="0" borderId="0" xfId="12">
      <alignment horizontal="right" indent="2"/>
    </xf>
    <xf numFmtId="2" fontId="6" fillId="0" borderId="0" xfId="6">
      <alignment horizontal="left" vertical="center"/>
    </xf>
    <xf numFmtId="0" fontId="10" fillId="0" borderId="0" xfId="3">
      <alignment horizontal="left" vertical="top" wrapText="1" indent="2"/>
    </xf>
    <xf numFmtId="0" fontId="9" fillId="0" borderId="0" xfId="11">
      <alignment horizontal="right" vertical="top" indent="2"/>
    </xf>
    <xf numFmtId="0" fontId="8" fillId="0" borderId="3" xfId="14" applyFill="1" applyAlignment="1" applyProtection="1">
      <alignment horizontal="right" vertical="center"/>
    </xf>
    <xf numFmtId="168" fontId="0" fillId="0" borderId="0" xfId="10" applyFont="1" applyFill="1" applyBorder="1">
      <alignment horizontal="right" vertical="center" indent="1"/>
    </xf>
    <xf numFmtId="1" fontId="0" fillId="0" borderId="0" xfId="17" applyFont="1" applyFill="1" applyBorder="1">
      <alignment vertical="center"/>
    </xf>
    <xf numFmtId="168" fontId="0" fillId="0" borderId="0" xfId="9" applyFont="1" applyFill="1" applyBorder="1">
      <alignment horizontal="right" vertical="center"/>
    </xf>
    <xf numFmtId="167" fontId="9" fillId="0" borderId="0" xfId="18" applyFill="1" applyBorder="1" applyAlignment="1" applyProtection="1">
      <alignment horizontal="left" vertical="center"/>
    </xf>
    <xf numFmtId="0" fontId="0" fillId="0" borderId="0" xfId="0" applyFont="1" applyFill="1" applyBorder="1" applyAlignment="1" applyProtection="1">
      <alignment horizontal="right" vertical="center" indent="1"/>
    </xf>
    <xf numFmtId="0" fontId="10" fillId="0" borderId="0" xfId="2">
      <alignment horizontal="left" wrapText="1" indent="2"/>
    </xf>
    <xf numFmtId="167" fontId="10" fillId="0" borderId="0" xfId="3" applyNumberFormat="1">
      <alignment horizontal="left" vertical="top" wrapText="1" indent="2"/>
    </xf>
    <xf numFmtId="0" fontId="0" fillId="0" borderId="0" xfId="0">
      <alignment horizontal="left" vertical="center" wrapText="1"/>
    </xf>
    <xf numFmtId="166" fontId="7" fillId="0" borderId="0" xfId="20" applyNumberFormat="1">
      <alignment horizontal="left" vertical="top" wrapText="1"/>
    </xf>
    <xf numFmtId="0" fontId="7" fillId="0" borderId="0" xfId="20" applyNumberFormat="1">
      <alignment horizontal="left" vertical="top" wrapText="1"/>
    </xf>
    <xf numFmtId="14" fontId="7" fillId="0" borderId="0" xfId="20" applyNumberFormat="1">
      <alignment horizontal="left" vertical="top" wrapText="1"/>
    </xf>
    <xf numFmtId="9" fontId="1" fillId="0" borderId="3" xfId="4" applyFill="1" applyBorder="1" applyProtection="1">
      <alignment horizontal="right" vertical="center" indent="1"/>
    </xf>
    <xf numFmtId="168" fontId="1" fillId="0" borderId="3" xfId="10" applyFill="1" applyBorder="1" applyProtection="1">
      <alignment horizontal="right" vertical="center" indent="1"/>
    </xf>
    <xf numFmtId="0" fontId="7" fillId="0" borderId="0" xfId="21">
      <alignment horizontal="right" vertical="center" wrapText="1"/>
    </xf>
    <xf numFmtId="0" fontId="9" fillId="0" borderId="0" xfId="22">
      <alignment horizontal="left" vertical="center" wrapText="1"/>
    </xf>
    <xf numFmtId="167" fontId="10" fillId="0" borderId="0" xfId="18" applyFont="1" applyAlignment="1">
      <alignment horizontal="left" wrapText="1" indent="2"/>
    </xf>
    <xf numFmtId="0" fontId="0" fillId="0" borderId="0" xfId="22" applyFont="1">
      <alignment horizontal="left" vertical="center" wrapText="1"/>
    </xf>
    <xf numFmtId="14" fontId="0" fillId="0" borderId="0" xfId="16" applyNumberFormat="1" applyFont="1" applyAlignment="1">
      <alignment horizontal="left" vertical="center" wrapText="1"/>
    </xf>
    <xf numFmtId="14" fontId="9" fillId="0" borderId="0" xfId="16" applyNumberFormat="1" applyAlignment="1">
      <alignment horizontal="left" vertical="center" wrapText="1"/>
    </xf>
    <xf numFmtId="0" fontId="9" fillId="0" borderId="0" xfId="1" applyFill="1" applyBorder="1" applyAlignment="1" applyProtection="1">
      <alignment vertical="center" wrapText="1"/>
    </xf>
    <xf numFmtId="0" fontId="9" fillId="0" borderId="0" xfId="19"/>
    <xf numFmtId="0" fontId="9" fillId="0" borderId="0" xfId="1" applyBorder="1" applyAlignment="1">
      <alignment horizontal="left" wrapText="1" indent="2"/>
    </xf>
    <xf numFmtId="0" fontId="9" fillId="0" borderId="1" xfId="1" applyBorder="1" applyAlignment="1">
      <alignment horizontal="left" wrapText="1" indent="2"/>
    </xf>
    <xf numFmtId="0" fontId="9" fillId="0" borderId="1" xfId="1" applyBorder="1" applyAlignment="1">
      <alignment horizontal="left" vertical="top" wrapText="1" indent="2"/>
    </xf>
    <xf numFmtId="0" fontId="9" fillId="0" borderId="0" xfId="11">
      <alignment horizontal="right" vertical="top" indent="2"/>
    </xf>
    <xf numFmtId="167" fontId="7" fillId="0" borderId="0" xfId="18" applyFont="1" applyAlignment="1">
      <alignment horizontal="left" vertical="top" wrapText="1"/>
    </xf>
    <xf numFmtId="166" fontId="7" fillId="0" borderId="0" xfId="20" applyNumberFormat="1">
      <alignment horizontal="left" vertical="top" wrapText="1"/>
    </xf>
    <xf numFmtId="2" fontId="6" fillId="0" borderId="0" xfId="6">
      <alignment horizontal="left" vertical="center"/>
    </xf>
    <xf numFmtId="2" fontId="6" fillId="0" borderId="1" xfId="6" applyBorder="1">
      <alignment horizontal="left" vertical="center"/>
    </xf>
    <xf numFmtId="0" fontId="11" fillId="0" borderId="0" xfId="23" applyFill="1">
      <alignment horizontal="center" vertical="center" wrapText="1"/>
    </xf>
    <xf numFmtId="0" fontId="11" fillId="0" borderId="0" xfId="23" quotePrefix="1">
      <alignment horizontal="center" vertical="center" wrapText="1"/>
    </xf>
  </cellXfs>
  <cellStyles count="24">
    <cellStyle name="celica za krmarjenje" xfId="23"/>
    <cellStyle name="Datum" xfId="16"/>
    <cellStyle name="Desna obroba" xfId="15"/>
    <cellStyle name="Hiperpovezava" xfId="1" builtinId="8" customBuiltin="1"/>
    <cellStyle name="Količina" xfId="17"/>
    <cellStyle name="Naslov" xfId="6" builtinId="15" customBuiltin="1"/>
    <cellStyle name="Naslov 1" xfId="2" builtinId="16" customBuiltin="1"/>
    <cellStyle name="Naslov 2" xfId="3" builtinId="17" customBuiltin="1"/>
    <cellStyle name="Naslov 3" xfId="11" builtinId="18" customBuiltin="1"/>
    <cellStyle name="Naslov 4" xfId="12" builtinId="19" customBuiltin="1"/>
    <cellStyle name="Naslov tabele je poravnan desno" xfId="21"/>
    <cellStyle name="Navadno" xfId="0" builtinId="0" customBuiltin="1"/>
    <cellStyle name="Obiskana hiperpovezava" xfId="5" builtinId="9" customBuiltin="1"/>
    <cellStyle name="Odstotek" xfId="4" builtinId="5" customBuiltin="1"/>
    <cellStyle name="Opomba" xfId="13" builtinId="10" customBuiltin="1"/>
    <cellStyle name="Podatki v tabeli so poravnani levo" xfId="22"/>
    <cellStyle name="Podrobnosti računa" xfId="20"/>
    <cellStyle name="Pojasnjevalno besedilo" xfId="19" builtinId="53" customBuiltin="1"/>
    <cellStyle name="Telefon" xfId="18"/>
    <cellStyle name="Valuta" xfId="9" builtinId="4" customBuiltin="1"/>
    <cellStyle name="Valuta [0]" xfId="10" builtinId="7" customBuiltin="1"/>
    <cellStyle name="Vejica" xfId="7" builtinId="3" customBuiltin="1"/>
    <cellStyle name="Vejica [0]" xfId="8" builtinId="6" customBuiltin="1"/>
    <cellStyle name="Vsota" xfId="14" builtinId="25" customBuiltin="1"/>
  </cellStyles>
  <dxfs count="11">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right" vertical="center" textRotation="0" wrapText="0" indent="1" justifyLastLine="0" shrinkToFit="0" readingOrder="0"/>
    </dxf>
    <dxf>
      <numFmt numFmtId="19" formatCode="d/m/yyyy"/>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Trgovinski račun" defaultPivotStyle="PivotStyleLight16">
    <tableStyle name="Trgovinski račun" pivot="0" count="5">
      <tableStyleElement type="wholeTable" dxfId="10"/>
      <tableStyleElement type="headerRow" dxfId="9"/>
      <tableStyleElement type="totalRow" dxfId="8"/>
      <tableStyleElement type="firstRowStripe" dxfId="7"/>
      <tableStyleElement type="firstColumn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Stranke!A1"/></Relationships>
</file>

<file path=xl/drawings/_rels/drawing2.xml.rels><?xml version="1.0" encoding="UTF-8" standalone="yes"?>
<Relationships xmlns="http://schemas.openxmlformats.org/package/2006/relationships"><Relationship Id="rId1" Type="http://schemas.openxmlformats.org/officeDocument/2006/relationships/hyperlink" Target="#'Trgovinski ra&#269;un'!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571500</xdr:rowOff>
    </xdr:to>
    <xdr:sp macro="" textlink="">
      <xdr:nvSpPr>
        <xdr:cNvPr id="3" name="Puščica: Petkotnik 2" descr="Izberite, če se želite premakniti na delovni list »Stranke«.">
          <a:hlinkClick xmlns:r="http://schemas.openxmlformats.org/officeDocument/2006/relationships" r:id="rId1" tooltip="Izberite, če se želite premakniti na delovni list »Stranke«."/>
          <a:extLst>
            <a:ext uri="{FF2B5EF4-FFF2-40B4-BE49-F238E27FC236}">
              <a16:creationId xmlns:a16="http://schemas.microsoft.com/office/drawing/2014/main" id="{74092F0A-1B54-4027-B0EC-248D38E21E12}"/>
            </a:ext>
          </a:extLst>
        </xdr:cNvPr>
        <xdr:cNvSpPr/>
      </xdr:nvSpPr>
      <xdr:spPr>
        <a:xfrm>
          <a:off x="9658347" y="161926"/>
          <a:ext cx="1435608"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sl" sz="1100" b="0">
              <a:solidFill>
                <a:schemeClr val="bg1"/>
              </a:solidFill>
            </a:rPr>
            <a:t>Stranke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Puščica: Petkotnik 1" descr="Izberite, da se pomaknete na delovni list »Trgovinski račun«.">
          <a:hlinkClick xmlns:r="http://schemas.openxmlformats.org/officeDocument/2006/relationships" r:id="rId1" tooltip="Izberite, da se pomaknete na delovni list »Trgovinski račun«."/>
          <a:extLst>
            <a:ext uri="{FF2B5EF4-FFF2-40B4-BE49-F238E27FC236}">
              <a16:creationId xmlns:a16="http://schemas.microsoft.com/office/drawing/2014/main" id="{A369B219-35C8-4A3B-AB52-F207ECE6F82D}"/>
            </a:ext>
          </a:extLst>
        </xdr:cNvPr>
        <xdr:cNvSpPr/>
      </xdr:nvSpPr>
      <xdr:spPr>
        <a:xfrm flipH="1">
          <a:off x="14478000" y="66673"/>
          <a:ext cx="1435608"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sl" sz="1100" b="0">
              <a:solidFill>
                <a:schemeClr val="bg1"/>
              </a:solidFill>
            </a:rPr>
            <a:t>Trgovinski</a:t>
          </a:r>
          <a:r>
            <a:rPr lang="sl" sz="1100" b="0" baseline="0">
              <a:solidFill>
                <a:schemeClr val="bg1"/>
              </a:solidFill>
            </a:rPr>
            <a:t> račun</a:t>
          </a:r>
          <a:endParaRPr lang="en-US" sz="1100" b="0">
            <a:solidFill>
              <a:schemeClr val="bg1"/>
            </a:solidFill>
          </a:endParaRPr>
        </a:p>
      </xdr:txBody>
    </xdr:sp>
    <xdr:clientData/>
  </xdr:twoCellAnchor>
</xdr:wsDr>
</file>

<file path=xl/tables/table1.xml><?xml version="1.0" encoding="utf-8"?>
<table xmlns="http://schemas.openxmlformats.org/spreadsheetml/2006/main" id="3" name="ElementiRačuna" displayName="ElementiRačuna" ref="B7:H12">
  <autoFilter ref="B7:H1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name="Datum" totalsRowLabel="Vsota" dataDxfId="4"/>
    <tableColumn id="1" name="Št. elementa"/>
    <tableColumn id="2" name="Opis"/>
    <tableColumn id="3" name="Količina"/>
    <tableColumn id="4" name="Cena enote"/>
    <tableColumn id="5" name="Popust"/>
    <tableColumn id="6" name="Skupaj">
      <calculatedColumnFormula>IF(AND(ElementiRačuna[[#This Row],[Količina]]&lt;&gt;"",ElementiRačuna[[#This Row],[Cena enote]]&lt;&gt;""),(ElementiRačuna[[#This Row],[Količina]]*ElementiRačuna[[#This Row],[Cena enote]])-ElementiRačuna[[#This Row],[Popust]],"")</calculatedColumnFormula>
    </tableColumn>
  </tableColumns>
  <tableStyleInfo name="Trgovinski račun" showFirstColumn="0" showLastColumn="0" showRowStripes="1" showColumnStripes="0"/>
  <extLst>
    <ext xmlns:x14="http://schemas.microsoft.com/office/spreadsheetml/2009/9/main" uri="{504A1905-F514-4f6f-8877-14C23A59335A}">
      <x14:table altTextSummary="V to tabelo vnesite datum, številko elementa, opis, količino, ceno enote in popust. Skupni znesek se izračuna samodejno."/>
    </ext>
  </extLst>
</table>
</file>

<file path=xl/tables/table2.xml><?xml version="1.0" encoding="utf-8"?>
<table xmlns="http://schemas.openxmlformats.org/spreadsheetml/2006/main" id="1" name="SeznamStrank" displayName="SeznamStrank" ref="B2:K4">
  <autoFilter ref="B2:K4"/>
  <tableColumns count="10">
    <tableColumn id="2" name="Ime podjetja"/>
    <tableColumn id="3" name="Ime stika"/>
    <tableColumn id="4" name="Naslov"/>
    <tableColumn id="1" name="Naslov 2"/>
    <tableColumn id="5" name="Mesto"/>
    <tableColumn id="6" name="Država"/>
    <tableColumn id="7" name="Poštna številka" dataDxfId="3"/>
    <tableColumn id="8" name="Telefon" dataDxfId="2" dataCellStyle="Telefon"/>
    <tableColumn id="10" name="E-pošta" dataDxfId="1" dataCellStyle="Hiperpovezava"/>
    <tableColumn id="11" name="Faks" dataDxfId="0" dataCellStyle="Telefon"/>
  </tableColumns>
  <tableStyleInfo name="Trgovinski račun" showFirstColumn="0" showLastColumn="0" showRowStripes="1" showColumnStripes="0"/>
  <extLst>
    <ext xmlns:x14="http://schemas.microsoft.com/office/spreadsheetml/2009/9/main" uri="{504A1905-F514-4f6f-8877-14C23A59335A}">
      <x14:table altTextSummary="V to tabelo vnesite podrobnosti stranke, kot so ime podjetja, ime stika, naslov, telefonska številka, e-pošta in številka faksa."/>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sl-SI/"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oritvezastranke@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ranc@treyresearch.net" TargetMode="External"/><Relationship Id="rId1" Type="http://schemas.openxmlformats.org/officeDocument/2006/relationships/hyperlink" Target="mailto:marija@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28515625" defaultRowHeight="30" customHeight="1" x14ac:dyDescent="0.25"/>
  <cols>
    <col min="1" max="1" width="2.7109375" customWidth="1"/>
    <col min="2" max="2" width="19.5703125" style="1" customWidth="1"/>
    <col min="3" max="3" width="25.7109375" style="1" customWidth="1"/>
    <col min="4" max="4" width="27.140625" style="1" customWidth="1"/>
    <col min="5" max="5" width="15.7109375" style="1" customWidth="1"/>
    <col min="6" max="7" width="18.85546875" style="1" customWidth="1"/>
    <col min="8" max="8" width="17" style="1" customWidth="1"/>
    <col min="9" max="9" width="2.7109375" customWidth="1"/>
    <col min="10" max="10" width="22.7109375" customWidth="1"/>
  </cols>
  <sheetData>
    <row r="1" spans="1:10" ht="60" customHeight="1" x14ac:dyDescent="0.25">
      <c r="A1" s="18"/>
      <c r="B1" s="38" t="s">
        <v>0</v>
      </c>
      <c r="C1" s="39"/>
      <c r="D1" s="16" t="s">
        <v>7</v>
      </c>
      <c r="E1" s="6" t="s">
        <v>9</v>
      </c>
      <c r="F1" s="26" t="s">
        <v>57</v>
      </c>
      <c r="G1" s="32" t="s">
        <v>17</v>
      </c>
      <c r="H1" s="33"/>
      <c r="J1" s="40" t="s">
        <v>29</v>
      </c>
    </row>
    <row r="2" spans="1:10" ht="54.95" customHeight="1" x14ac:dyDescent="0.25">
      <c r="B2" s="38"/>
      <c r="C2" s="39"/>
      <c r="D2" s="8" t="s">
        <v>8</v>
      </c>
      <c r="E2" s="9" t="s">
        <v>10</v>
      </c>
      <c r="F2" s="17" t="s">
        <v>15</v>
      </c>
      <c r="G2" s="34" t="s">
        <v>18</v>
      </c>
      <c r="H2" s="34"/>
    </row>
    <row r="3" spans="1:10" ht="30" customHeight="1" x14ac:dyDescent="0.25">
      <c r="B3" s="9" t="s">
        <v>1</v>
      </c>
      <c r="C3" s="19" t="s">
        <v>5</v>
      </c>
      <c r="D3" s="9" t="s">
        <v>9</v>
      </c>
      <c r="E3" s="36" t="str">
        <f>IFERROR(VLOOKUP(ImeRačuna,SeznamStrank[],8,FALSE),"")</f>
        <v>432-555-0178</v>
      </c>
      <c r="F3" s="36"/>
      <c r="G3" s="9" t="s">
        <v>19</v>
      </c>
      <c r="H3" s="20">
        <v>34567</v>
      </c>
    </row>
    <row r="4" spans="1:10" ht="30" customHeight="1" x14ac:dyDescent="0.25">
      <c r="B4" s="35" t="s">
        <v>2</v>
      </c>
      <c r="C4" s="19" t="str">
        <f>IFERROR(VLOOKUP(ImeRačuna,SeznamStrank[],3,FALSE),"")</f>
        <v>Vzorčna ulica 22</v>
      </c>
      <c r="D4" s="9" t="s">
        <v>10</v>
      </c>
      <c r="E4" s="36" t="str">
        <f>IFERROR(VLOOKUP(ImeRačuna,SeznamStrank[],10,FALSE),"")</f>
        <v>432-555-0187</v>
      </c>
      <c r="F4" s="36"/>
      <c r="G4" s="9" t="s">
        <v>20</v>
      </c>
      <c r="H4" s="21">
        <f ca="1">TODAY()</f>
        <v>43202</v>
      </c>
    </row>
    <row r="5" spans="1:10" ht="30" customHeight="1" x14ac:dyDescent="0.25">
      <c r="B5" s="35"/>
      <c r="C5" s="19" t="str">
        <f>IF(VLOOKUP(ImeRačuna,SeznamStrank[],4,FALSE)&lt;&gt;"",VLOOKUP(ImeRačuna,SeznamStrank[],4,FALSE),IF(VLOOKUP(ImeRačuna,SeznamStrank[],5,FALSE)&lt;&gt;"",CONCATENATE(VLOOKUP(ImeRačuna,SeznamStrank[],5,FALSE),"; ",VLOOKUP(ImeRačuna,SeznamStrank[],6,FALSE)," ",VLOOKUP(ImeRačuna,SeznamStrank[],7,FALSE)),CONCATENATE(VLOOKUP(ImeRačuna,SeznamStrank[],6,FALSE)," ",VLOOKUP(ImeRačuna,SeznamStrank[],7,FALSE))))</f>
        <v>Pisarna 123</v>
      </c>
      <c r="D5" s="9" t="s">
        <v>11</v>
      </c>
      <c r="E5" s="37" t="str">
        <f>IFERROR(VLOOKUP(ImeRačuna,SeznamStrank[],9,FALSE),"")</f>
        <v>franc@treyresearch.net</v>
      </c>
      <c r="F5" s="37"/>
      <c r="G5" s="9" t="s">
        <v>21</v>
      </c>
      <c r="H5" s="19" t="str">
        <f>IFERROR(VLOOKUP(ImeRačuna,SeznamStrank[],2,FALSE),"")</f>
        <v>Franc Novak</v>
      </c>
    </row>
    <row r="6" spans="1:10" ht="30" customHeight="1" x14ac:dyDescent="0.25">
      <c r="B6" s="35"/>
      <c r="C6" s="19" t="str">
        <f>IF(VLOOKUP(ImeRačuna,SeznamStrank[],4,FALSE)="","",IF(VLOOKUP(ImeRačuna,SeznamStrank[],5,FALSE)&lt;&gt;"",CONCATENATE(VLOOKUP(ImeRačuna,SeznamStrank[],5,FALSE),"; ",VLOOKUP(ImeRačuna,SeznamStrank[],6,FALSE)," ",VLOOKUP(ImeRačuna,SeznamStrank[],7,FALSE)),CONCATENATE(VLOOKUP(ImeRačuna,SeznamStrank[],6,FALSE)," ",VLOOKUP(ImeRačuna,SeznamStrank[],7,FALSE))))</f>
        <v>Maribor; Slo 12345</v>
      </c>
      <c r="F6" s="3"/>
      <c r="G6" s="4"/>
    </row>
    <row r="7" spans="1:10" ht="30" customHeight="1" x14ac:dyDescent="0.25">
      <c r="B7" s="27" t="s">
        <v>3</v>
      </c>
      <c r="C7" s="25" t="s">
        <v>6</v>
      </c>
      <c r="D7" s="25" t="s">
        <v>12</v>
      </c>
      <c r="E7" s="24" t="s">
        <v>14</v>
      </c>
      <c r="F7" s="24" t="s">
        <v>16</v>
      </c>
      <c r="G7" s="24" t="s">
        <v>22</v>
      </c>
      <c r="H7" s="24" t="s">
        <v>28</v>
      </c>
    </row>
    <row r="8" spans="1:10" ht="30" customHeight="1" x14ac:dyDescent="0.25">
      <c r="B8" s="28">
        <f ca="1">TODAY()</f>
        <v>43202</v>
      </c>
      <c r="C8" s="25">
        <v>789807</v>
      </c>
      <c r="D8" s="25" t="s">
        <v>13</v>
      </c>
      <c r="E8" s="12">
        <v>4</v>
      </c>
      <c r="F8" s="13">
        <v>10</v>
      </c>
      <c r="G8" s="13">
        <v>2</v>
      </c>
      <c r="H8" s="11">
        <f>IF(AND(ElementiRačuna[[#This Row],[Količina]]&lt;&gt;"",ElementiRačuna[[#This Row],[Cena enote]]&lt;&gt;""),(ElementiRačuna[[#This Row],[Količina]]*ElementiRačuna[[#This Row],[Cena enote]])-ElementiRačuna[[#This Row],[Popust]],"")</f>
        <v>38</v>
      </c>
    </row>
    <row r="9" spans="1:10" ht="30" customHeight="1" x14ac:dyDescent="0.25">
      <c r="B9" s="29"/>
      <c r="C9" s="25"/>
      <c r="D9" s="25"/>
      <c r="E9" s="12"/>
      <c r="F9" s="13"/>
      <c r="G9" s="13"/>
      <c r="H9" s="11" t="str">
        <f>IF(AND(ElementiRačuna[[#This Row],[Količina]]&lt;&gt;"",ElementiRačuna[[#This Row],[Cena enote]]&lt;&gt;""),(ElementiRačuna[[#This Row],[Količina]]*ElementiRačuna[[#This Row],[Cena enote]])-ElementiRačuna[[#This Row],[Popust]],"")</f>
        <v/>
      </c>
    </row>
    <row r="10" spans="1:10" ht="30" customHeight="1" x14ac:dyDescent="0.25">
      <c r="B10" s="29"/>
      <c r="C10" s="25"/>
      <c r="D10" s="25"/>
      <c r="E10" s="12"/>
      <c r="F10" s="13"/>
      <c r="G10" s="13"/>
      <c r="H10" s="11" t="str">
        <f>IF(AND(ElementiRačuna[[#This Row],[Količina]]&lt;&gt;"",ElementiRačuna[[#This Row],[Cena enote]]&lt;&gt;""),(ElementiRačuna[[#This Row],[Količina]]*ElementiRačuna[[#This Row],[Cena enote]])-ElementiRačuna[[#This Row],[Popust]],"")</f>
        <v/>
      </c>
    </row>
    <row r="11" spans="1:10" ht="30" customHeight="1" x14ac:dyDescent="0.25">
      <c r="B11" s="29"/>
      <c r="C11" s="25"/>
      <c r="D11" s="25"/>
      <c r="E11" s="12"/>
      <c r="F11" s="13"/>
      <c r="G11" s="13"/>
      <c r="H11" s="11" t="str">
        <f>IF(AND(ElementiRačuna[[#This Row],[Količina]]&lt;&gt;"",ElementiRačuna[[#This Row],[Cena enote]]&lt;&gt;""),(ElementiRačuna[[#This Row],[Količina]]*ElementiRačuna[[#This Row],[Cena enote]])-ElementiRačuna[[#This Row],[Popust]],"")</f>
        <v/>
      </c>
    </row>
    <row r="12" spans="1:10" ht="30" customHeight="1" x14ac:dyDescent="0.25">
      <c r="B12" s="29"/>
      <c r="C12" s="25"/>
      <c r="D12" s="25"/>
      <c r="E12" s="12"/>
      <c r="F12" s="13"/>
      <c r="G12" s="13"/>
      <c r="H12" s="11" t="str">
        <f>IF(AND(ElementiRačuna[[#This Row],[Količina]]&lt;&gt;"",ElementiRačuna[[#This Row],[Cena enote]]&lt;&gt;""),(ElementiRačuna[[#This Row],[Količina]]*ElementiRačuna[[#This Row],[Cena enote]])-ElementiRačuna[[#This Row],[Popust]],"")</f>
        <v/>
      </c>
    </row>
    <row r="13" spans="1:10" ht="30" customHeight="1" x14ac:dyDescent="0.25">
      <c r="B13" s="5"/>
      <c r="C13" s="5"/>
      <c r="D13" s="5"/>
      <c r="E13" s="5"/>
      <c r="F13" s="5"/>
      <c r="G13" s="10" t="s">
        <v>23</v>
      </c>
      <c r="H13" s="23">
        <f>SUM(ElementiRačuna[Skupaj])</f>
        <v>38</v>
      </c>
    </row>
    <row r="14" spans="1:10" ht="30" customHeight="1" x14ac:dyDescent="0.25">
      <c r="B14" s="5"/>
      <c r="C14" s="5"/>
      <c r="D14" s="5"/>
      <c r="E14" s="5"/>
      <c r="F14" s="5"/>
      <c r="G14" s="10" t="s">
        <v>24</v>
      </c>
      <c r="H14" s="22">
        <v>8.8999999999999996E-2</v>
      </c>
    </row>
    <row r="15" spans="1:10" ht="30" customHeight="1" x14ac:dyDescent="0.25">
      <c r="B15" s="5"/>
      <c r="C15" s="5"/>
      <c r="D15" s="5"/>
      <c r="E15" s="5"/>
      <c r="F15" s="5"/>
      <c r="G15" s="10" t="s">
        <v>25</v>
      </c>
      <c r="H15" s="23">
        <f>DelnaVsotaRačuna*StopnjaPrometnegaDavka</f>
        <v>3.3819999999999997</v>
      </c>
    </row>
    <row r="16" spans="1:10" ht="30" customHeight="1" x14ac:dyDescent="0.25">
      <c r="B16" s="5"/>
      <c r="C16" s="5"/>
      <c r="D16" s="5"/>
      <c r="E16" s="5"/>
      <c r="F16" s="5"/>
      <c r="G16" s="10" t="s">
        <v>26</v>
      </c>
      <c r="H16" s="23">
        <v>5</v>
      </c>
    </row>
    <row r="17" spans="2:8" ht="30" customHeight="1" x14ac:dyDescent="0.25">
      <c r="B17" s="31" t="str">
        <f>"VSI ČEKI NAJ BODO IZSTAVLJENI NA "&amp;UPPER(ImePodjetja)&amp;"."</f>
        <v>VSI ČEKI NAJ BODO IZSTAVLJENI NA TAILSPIN TOYS.</v>
      </c>
      <c r="C17" s="31"/>
      <c r="D17" s="31"/>
      <c r="E17" s="31"/>
      <c r="F17" s="31"/>
      <c r="G17" s="10" t="s">
        <v>27</v>
      </c>
      <c r="H17" s="23">
        <v>0</v>
      </c>
    </row>
    <row r="18" spans="2:8" ht="30" customHeight="1" x14ac:dyDescent="0.25">
      <c r="B18" s="31" t="s">
        <v>4</v>
      </c>
      <c r="C18" s="31"/>
      <c r="D18" s="31"/>
      <c r="E18" s="31"/>
      <c r="F18" s="31"/>
      <c r="G18" s="10" t="s">
        <v>28</v>
      </c>
      <c r="H18" s="23">
        <f>DelnaVsotaRačuna+PrometniDavek+Dostava-Polog</f>
        <v>46.381999999999998</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2" type="noConversion"/>
  <conditionalFormatting sqref="E5">
    <cfRule type="expression" dxfId="5" priority="1">
      <formula>$E$5&lt;&gt;""</formula>
    </cfRule>
  </conditionalFormatting>
  <dataValidations xWindow="956" yWindow="463" count="50">
    <dataValidation type="list" allowBlank="1" showInputMessage="1" prompt="V tej celici izberite ime stranke. Pritisnite ALT+puščica dol, da odprete spustni seznam, nato pa pritisnite ENTER za izbor. Dodajte več strank na delovni list »Stranke«, da razširite seznam za izbor. " sqref="C3">
      <formula1>IskanjeStranke</formula1>
    </dataValidation>
    <dataValidation allowBlank="1" showInputMessage="1" showErrorMessage="1" prompt="Naslov podjetja, ki izdaja račun, vnesite v to celico." sqref="D1"/>
    <dataValidation allowBlank="1" showInputMessage="1" showErrorMessage="1" prompt="Mesto, državo in poštno številko vnesite v to celico." sqref="D2"/>
    <dataValidation allowBlank="1" showInputMessage="1" showErrorMessage="1" prompt="Telefonsko številko podjetja, ki izdaja račun, vnesite v to celico." sqref="F1"/>
    <dataValidation allowBlank="1" showInputMessage="1" showErrorMessage="1" prompt="Številko faksa podjetja, ki izdaja račun, vnesite v to celico." sqref="F2"/>
    <dataValidation allowBlank="1" showInputMessage="1" showErrorMessage="1" prompt="E-poštni naslov podjetja, ki račun izdaja, vnesite v to celico." sqref="G1"/>
    <dataValidation allowBlank="1" showInputMessage="1" showErrorMessage="1" prompt="Spletno mesto podjetja, ki izdaja račun, vnesite v to celico." sqref="G2:H2"/>
    <dataValidation allowBlank="1" showInputMessage="1" showErrorMessage="1" prompt="Informacije za možnost »Prejemnik računa« so samodejno posodobljene v celicah 3–6, glede na izbiro v celici na desni strani. Vnesite številko računa in datum računa v celici H3 in H4." sqref="B3"/>
    <dataValidation allowBlank="1" showInputMessage="1" showErrorMessage="1" prompt="Telefonska številka stranke se samodejno posodobi v celici na desni strani." sqref="D3"/>
    <dataValidation allowBlank="1" showInputMessage="1" showErrorMessage="1" prompt="Telefonska številka stranke se samodejno posodobi v tej celici. " sqref="E3"/>
    <dataValidation allowBlank="1" showInputMessage="1" showErrorMessage="1" prompt="Številka faksa stranke se samodejno posodobi v celici na desni strani." sqref="D4"/>
    <dataValidation allowBlank="1" showInputMessage="1" showErrorMessage="1" prompt="Številka faksa stranke se samodejno posodobi v tej celici." sqref="E4"/>
    <dataValidation allowBlank="1" showInputMessage="1" showErrorMessage="1" prompt="E-poštni naslov stranke se samodejno posodobi v celici na desni strani." sqref="D5"/>
    <dataValidation allowBlank="1" showInputMessage="1" showErrorMessage="1" prompt="Številko računa vnesite v celico na desni." sqref="G3"/>
    <dataValidation allowBlank="1" showInputMessage="1" showErrorMessage="1" prompt="Številko računa vnesite v to celico." sqref="H3"/>
    <dataValidation allowBlank="1" showInputMessage="1" showErrorMessage="1" prompt="Datum računa vnesite v celico na desni." sqref="G4"/>
    <dataValidation allowBlank="1" showInputMessage="1" showErrorMessage="1" prompt="Datum računa vnesite v to celico." sqref="H4"/>
    <dataValidation allowBlank="1" showInputMessage="1" showErrorMessage="1" prompt="Ime stika stranke se samodejno posodobi v celici na desni strani. " sqref="G5"/>
    <dataValidation allowBlank="1" showInputMessage="1" showErrorMessage="1" prompt="Ime stika stranke se samodejno posodobi v tej celici." sqref="H5"/>
    <dataValidation allowBlank="1" showInputMessage="1" showErrorMessage="1" prompt="V ta stolpec pod ta naslov vnesite datum." sqref="B7"/>
    <dataValidation allowBlank="1" showInputMessage="1" showErrorMessage="1" prompt="Številko elementa vnesite v ta stolpec pod ta naslov." sqref="C7"/>
    <dataValidation allowBlank="1" showInputMessage="1" showErrorMessage="1" prompt="Opis elementa vnesite v ta stolpec pod to glavo." sqref="D7"/>
    <dataValidation allowBlank="1" showInputMessage="1" showErrorMessage="1" prompt="Količino vnesite v ta stolpec pod ta naslov." sqref="E7"/>
    <dataValidation allowBlank="1" showInputMessage="1" showErrorMessage="1" prompt="Ceno enote vnesite v ta stolpec pod ta naslov." sqref="F7"/>
    <dataValidation allowBlank="1" showInputMessage="1" showErrorMessage="1" prompt="Znesek popusta vnesite v ta stolpec pod ta naslov." sqref="G7"/>
    <dataValidation allowBlank="1" showInputMessage="1" showErrorMessage="1" prompt="Skupni znesek se izračuna samodejno v tem stolpcu pod to glavo." sqref="H7"/>
    <dataValidation allowBlank="1" showInputMessage="1" showErrorMessage="1" prompt="Delna vsota računa je samodejno izračunana v celici na desni." sqref="G13"/>
    <dataValidation allowBlank="1" showInputMessage="1" showErrorMessage="1" prompt="Delna vsota računa je samodejno izračunana v tej celici." sqref="H13"/>
    <dataValidation allowBlank="1" showInputMessage="1" showErrorMessage="1" prompt="Davčno stopnjo vnesite v celico na desni strani." sqref="G14"/>
    <dataValidation allowBlank="1" showInputMessage="1" showErrorMessage="1" prompt="Davčno stopnjo vnesite v to celico." sqref="H14"/>
    <dataValidation allowBlank="1" showInputMessage="1" showErrorMessage="1" prompt="Prometni davek je samodejno izračunan v celici na desni." sqref="G15"/>
    <dataValidation allowBlank="1" showInputMessage="1" showErrorMessage="1" prompt="Prometni davek se samodejno izračuna v tej celici." sqref="H15"/>
    <dataValidation allowBlank="1" showInputMessage="1" showErrorMessage="1" prompt="Količino za dostavo vnesite v celico na desni." sqref="G16"/>
    <dataValidation allowBlank="1" showInputMessage="1" showErrorMessage="1" prompt="Ceno za dostavo vnesite v to celico." sqref="H16"/>
    <dataValidation allowBlank="1" showInputMessage="1" showErrorMessage="1" prompt="Znesek za prejet polog vnesite v celico na desno." sqref="G17"/>
    <dataValidation allowBlank="1" showInputMessage="1" showErrorMessage="1" prompt="Znesek za prejet polog vnesite v to celico." sqref="H17"/>
    <dataValidation allowBlank="1" showInputMessage="1" showErrorMessage="1" prompt="Skupni znesek je samodejno izračunan v celici na desni." sqref="G18"/>
    <dataValidation allowBlank="1" showInputMessage="1" showErrorMessage="1" prompt="Skupni znesek je samodejno izračunan v tej celici." sqref="H18"/>
    <dataValidation allowBlank="1" showInputMessage="1" showErrorMessage="1" prompt="Ime podjetja je samodejno pripeto v to celico." sqref="B17:F17"/>
    <dataValidation allowBlank="1" showInputMessage="1" showErrorMessage="1" prompt="Vnesite število dni za poravnavo skupnega zneska in odstotek stopnje obresti znotraj besedila v to celico. Vzorčni podatki so na voljo v privzeti predlogi." sqref="B18:F18"/>
    <dataValidation allowBlank="1" showInputMessage="1" showErrorMessage="1" prompt="Naslov stranke se samodejno posodobi v tej celici." sqref="C4"/>
    <dataValidation allowBlank="1" showInputMessage="1" showErrorMessage="1" prompt="Naslov stranke 2 se samodejno posodobi v tej celici." sqref="C5"/>
    <dataValidation allowBlank="1" showInputMessage="1" showErrorMessage="1" prompt="Mesto, država in poštna številka stranke so samodejno posodobljeni v tej celici." sqref="C6"/>
    <dataValidation allowBlank="1" showInputMessage="1" showErrorMessage="1" prompt="E-poštni naslov stranke se samodejno posodobi v tej celici." sqref="E5"/>
    <dataValidation allowBlank="1" showInputMessage="1" showErrorMessage="1" prompt="V tem delovnem zvezku ustvarite trgovinski račun. Na ta delovni list vnesite podrobnosti podjetja, podrobnosti stranke pa vnesite na delovni list »Stranke«. Izberite celico J1, če se želite premakniti na delovni list »Stranke«." sqref="A1"/>
    <dataValidation allowBlank="1" showInputMessage="1" showErrorMessage="1" prompt="Telefonsko številko podjetja, ki izdaja račun, vnesite v celico na desni strani." sqref="E1"/>
    <dataValidation allowBlank="1" showInputMessage="1" showErrorMessage="1" prompt="Številko faksa podjetja, ki izdaja račun, vnesite v celico na desni strani." sqref="E2"/>
    <dataValidation allowBlank="1" showInputMessage="1" showErrorMessage="1" prompt="Naslov stranke se samodejno posodobi v celicah C3–C6." sqref="B4:B6"/>
    <dataValidation allowBlank="1" showInputMessage="1" showErrorMessage="1" prompt="Ime podjetja, ki izdaja račun, vnesite v to celico. Podrobnosti o podjetju, ki izdaja račun, vnesite v celice D1–G2, podrobnosti o plačniku, pa vnesite v celice B3–H5. V tabelo, ki se začne v celici B7, vnesite podrobnosti o računu." sqref="B1:C2"/>
    <dataValidation allowBlank="1" showInputMessage="1" showErrorMessage="1" prompt="Povezava za krmarjenje do delovnega lista »Stranke«. Ta celica ne bo natisnjena." sqref="J1"/>
  </dataValidations>
  <hyperlinks>
    <hyperlink ref="G1" r:id="rId1"/>
    <hyperlink ref="G2" r:id="rId2"/>
    <hyperlink ref="G2:H2" r:id="rId3" tooltip="Izberite, da si ogledate to spletno mesto." display="www.tailspintoys.com"/>
    <hyperlink ref="J1" location="Stranke!A1" tooltip="Izberite, če se želite premakniti na delovni list »Stranke«." display="Stranke"/>
    <hyperlink ref="G1:H1" r:id="rId4" display="storitvezastranke@tailspintoys.com"/>
  </hyperlinks>
  <printOptions horizontalCentered="1"/>
  <pageMargins left="0.23622047244094491" right="0.23622047244094491" top="0.74803149606299213" bottom="0.74803149606299213" header="0.31496062992125984" footer="0.31496062992125984"/>
  <pageSetup paperSize="9" fitToHeight="0" orientation="portrait" horizontalDpi="300" verticalDpi="300"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M4"/>
  <sheetViews>
    <sheetView showGridLines="0" zoomScaleNormal="100" workbookViewId="0"/>
  </sheetViews>
  <sheetFormatPr defaultColWidth="9.28515625" defaultRowHeight="30" customHeight="1" x14ac:dyDescent="0.25"/>
  <cols>
    <col min="1" max="1" width="2.7109375" customWidth="1"/>
    <col min="2" max="3" width="21.7109375" customWidth="1"/>
    <col min="4" max="6" width="25.7109375" customWidth="1"/>
    <col min="7" max="7" width="17.28515625" customWidth="1"/>
    <col min="8" max="8" width="17.140625" customWidth="1"/>
    <col min="9" max="9" width="13.28515625" customWidth="1"/>
    <col min="10" max="10" width="22.5703125" customWidth="1"/>
    <col min="11" max="11" width="22.7109375" customWidth="1"/>
    <col min="12" max="12" width="2.7109375" customWidth="1"/>
    <col min="13" max="13" width="22.7109375" customWidth="1"/>
  </cols>
  <sheetData>
    <row r="1" spans="1:13" ht="42" customHeight="1" x14ac:dyDescent="0.25">
      <c r="A1" s="5"/>
      <c r="B1" s="7" t="s">
        <v>29</v>
      </c>
      <c r="C1" s="5"/>
      <c r="D1" s="5"/>
      <c r="E1" s="5"/>
      <c r="F1" s="5"/>
      <c r="G1" s="5"/>
      <c r="H1" s="5"/>
      <c r="I1" s="5"/>
      <c r="J1" s="5"/>
      <c r="K1" s="5"/>
      <c r="M1" s="41" t="s">
        <v>56</v>
      </c>
    </row>
    <row r="2" spans="1:13" ht="30" customHeight="1" x14ac:dyDescent="0.25">
      <c r="A2" s="5"/>
      <c r="B2" s="5" t="s">
        <v>30</v>
      </c>
      <c r="C2" s="5" t="s">
        <v>32</v>
      </c>
      <c r="D2" s="5" t="s">
        <v>35</v>
      </c>
      <c r="E2" s="5" t="s">
        <v>38</v>
      </c>
      <c r="F2" s="5" t="s">
        <v>40</v>
      </c>
      <c r="G2" s="5" t="s">
        <v>43</v>
      </c>
      <c r="H2" s="5" t="s">
        <v>45</v>
      </c>
      <c r="I2" s="5" t="s">
        <v>47</v>
      </c>
      <c r="J2" s="5" t="s">
        <v>50</v>
      </c>
      <c r="K2" s="5" t="s">
        <v>53</v>
      </c>
    </row>
    <row r="3" spans="1:13" ht="30" customHeight="1" x14ac:dyDescent="0.25">
      <c r="A3" s="5"/>
      <c r="B3" s="2" t="s">
        <v>5</v>
      </c>
      <c r="C3" s="2" t="s">
        <v>33</v>
      </c>
      <c r="D3" s="2" t="s">
        <v>36</v>
      </c>
      <c r="E3" s="2" t="s">
        <v>39</v>
      </c>
      <c r="F3" s="2" t="s">
        <v>41</v>
      </c>
      <c r="G3" s="2" t="s">
        <v>44</v>
      </c>
      <c r="H3" s="15">
        <v>12345</v>
      </c>
      <c r="I3" s="14" t="s">
        <v>48</v>
      </c>
      <c r="J3" s="30" t="s">
        <v>51</v>
      </c>
      <c r="K3" s="14" t="s">
        <v>54</v>
      </c>
    </row>
    <row r="4" spans="1:13" ht="30" customHeight="1" x14ac:dyDescent="0.25">
      <c r="A4" s="5"/>
      <c r="B4" s="2" t="s">
        <v>31</v>
      </c>
      <c r="C4" s="2" t="s">
        <v>34</v>
      </c>
      <c r="D4" s="2" t="s">
        <v>37</v>
      </c>
      <c r="E4" s="2"/>
      <c r="F4" s="2" t="s">
        <v>42</v>
      </c>
      <c r="G4" s="2" t="s">
        <v>44</v>
      </c>
      <c r="H4" s="15" t="s">
        <v>46</v>
      </c>
      <c r="I4" s="14" t="s">
        <v>49</v>
      </c>
      <c r="J4" s="30" t="s">
        <v>52</v>
      </c>
      <c r="K4" s="14" t="s">
        <v>55</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Na ta delovni list vnesite podrobnosti stranke. Vnesene informacije o stranki so uporabljene na delovnem listu »Trgovinski račun«. Izberite celico M1, da se pomaknete na delovni list »Trgovinski račun«." sqref="A1"/>
    <dataValidation allowBlank="1" showInputMessage="1" showErrorMessage="1" prompt="V tej celici je naslov tega delovnega lista." sqref="B1"/>
    <dataValidation allowBlank="1" showInputMessage="1" showErrorMessage="1" prompt="V ta stolpec pod to glavo vnesite ime podjetja. Če želite poiskati določene vnose, uporabite filtre naslovov." sqref="B2"/>
    <dataValidation allowBlank="1" showInputMessage="1" showErrorMessage="1" prompt="V ta stolpec pod to glavo vnesite ime osebe za stik." sqref="C2"/>
    <dataValidation allowBlank="1" showInputMessage="1" showErrorMessage="1" prompt="V ta stolpec pod to glavo vnesite naslov." sqref="D2"/>
    <dataValidation allowBlank="1" showInputMessage="1" showErrorMessage="1" prompt="V ta stolpec pod to glavo vnesite naslov 2." sqref="E2"/>
    <dataValidation allowBlank="1" showInputMessage="1" showErrorMessage="1" prompt="V ta stolpec pod to glavo vnesite mesto." sqref="F2"/>
    <dataValidation allowBlank="1" showInputMessage="1" showErrorMessage="1" prompt="V ta stolpec pod to glavo vnesite državo." sqref="G2"/>
    <dataValidation allowBlank="1" showInputMessage="1" showErrorMessage="1" prompt="V ta stolpec pod to glavo vnesite poštno številko." sqref="H2"/>
    <dataValidation allowBlank="1" showInputMessage="1" showErrorMessage="1" prompt="V ta stolpec pod ta naslov vnesite telefonsko številko." sqref="I2"/>
    <dataValidation allowBlank="1" showInputMessage="1" showErrorMessage="1" prompt="V ta stolpec pod to glavo vnesite e-poštni naslov." sqref="J2"/>
    <dataValidation allowBlank="1" showInputMessage="1" showErrorMessage="1" prompt="V ta stolpec pod to glavo vnesite številko faksa." sqref="K2"/>
    <dataValidation allowBlank="1" showInputMessage="1" showErrorMessage="1" prompt="Povezava za krmarjenje do delovnega lista »Trgovinski račun«. Ta celica ne bo natisnjena." sqref="M1"/>
  </dataValidations>
  <hyperlinks>
    <hyperlink ref="J4" r:id="rId1"/>
    <hyperlink ref="J3" r:id="rId2"/>
    <hyperlink ref="M1" location="'Trgovinski račun'!A1" tooltip="Izberite, da se pomaknete na delovni list »Trgovinski račun«." display="Trgovinski račun"/>
  </hyperlinks>
  <printOptions horizontalCentered="1"/>
  <pageMargins left="0.23622047244094491" right="0.23622047244094491" top="0.74803149606299213" bottom="0.74803149606299213" header="0.31496062992125984" footer="0.31496062992125984"/>
  <pageSetup paperSize="9" fitToHeight="0" orientation="landscape"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18</vt:i4>
      </vt:variant>
    </vt:vector>
  </HeadingPairs>
  <TitlesOfParts>
    <vt:vector size="20" baseType="lpstr">
      <vt:lpstr>Trgovinski račun</vt:lpstr>
      <vt:lpstr>Stranke</vt:lpstr>
      <vt:lpstr>DelnaVsotaRačuna</vt:lpstr>
      <vt:lpstr>Dostava</vt:lpstr>
      <vt:lpstr>ImePodjetja</vt:lpstr>
      <vt:lpstr>ImeRačuna</vt:lpstr>
      <vt:lpstr>IskanjeStranke</vt:lpstr>
      <vt:lpstr>Naslov2</vt:lpstr>
      <vt:lpstr>NaslovStolpca1</vt:lpstr>
      <vt:lpstr>ObmočjeNaslovaVrstice1..C6</vt:lpstr>
      <vt:lpstr>ObmočjeNaslovaVrstice2..E5</vt:lpstr>
      <vt:lpstr>ObmočjeNaslovaVrstice3..H5</vt:lpstr>
      <vt:lpstr>ObmočjeNaslovaVrstice4..H20</vt:lpstr>
      <vt:lpstr>Stranke!Področje_tiskanja</vt:lpstr>
      <vt:lpstr>'Trgovinski račun'!Področje_tiskanja</vt:lpstr>
      <vt:lpstr>Polog</vt:lpstr>
      <vt:lpstr>PrometniDavek</vt:lpstr>
      <vt:lpstr>StopnjaPrometnegaDavka</vt:lpstr>
      <vt:lpstr>Stranke!Tiskanje_naslovov</vt:lpstr>
      <vt:lpstr>'Trgovinski račun'!Tiskanje_naslovov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2018-04-12T12:29:32Z</dcterms:modified>
</cp:coreProperties>
</file>