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80000_{EE48C8DD-2C37-4B8F-9460-A05269B390F1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Plán priradených úloh" sheetId="1" r:id="rId1"/>
    <sheet name="Podrobnosti priradených úloh" sheetId="3" r:id="rId2"/>
  </sheets>
  <definedNames>
    <definedName name="KontrolaDátumu">'Plán priradených úloh'!$C$3*IF('Plán priradených úloh'!$D$3="TÝŽDŇOV",7,IF('Plán priradených úloh'!$D$3="DNÍ",1,30))</definedName>
    <definedName name="_xlnm.Print_Titles" localSheetId="0">'Plán priradených úloh'!$5:$5</definedName>
    <definedName name="_xlnm.Print_Titles" localSheetId="1">'Podrobnosti priradených úloh'!$3:$3</definedName>
    <definedName name="_xlnm.Print_Area" localSheetId="1">'Podrobnosti priradených úloh'!$A:$H</definedName>
    <definedName name="PravidloZvýraznenia">IF('Plán priradených úloh'!$D$3="BEZ ZVÝRAZNENIA",FALSE,TRUE)</definedName>
    <definedName name="Rýchly_filter_Kurz1">#N/A</definedName>
    <definedName name="Rýchly_filter_Priebeh1">#N/A</definedName>
    <definedName name="Rýchly_filter_Priradená_úloha">#N/A</definedName>
    <definedName name="Rýchly_filter_Termín_dokončenia1">#N/A</definedName>
    <definedName name="Rýchly_filter_Začiatok1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10" i="1" l="1"/>
  <c r="G7" i="1"/>
  <c r="G8" i="1"/>
  <c r="G9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<sst xmlns="http://schemas.openxmlformats.org/spreadsheetml/2006/main" count="87" uniqueCount="41">
  <si>
    <t>PLÁN PRIRADENÝCH ÚLOH</t>
  </si>
  <si>
    <t xml:space="preserve">VYBERTE KRITÉRIÁ PRIRADENÝCH ÚLOH S TERMÍNOM DOKONČENIA DO: </t>
  </si>
  <si>
    <t>Priradená úloha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</si>
  <si>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</si>
  <si>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</si>
  <si>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</si>
  <si>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</si>
  <si>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</si>
  <si>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</si>
  <si>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</si>
  <si>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</si>
  <si>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</si>
  <si>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</si>
  <si>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</si>
  <si>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</si>
  <si>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Kurz</t>
  </si>
  <si>
    <t>Zdravotník 1</t>
  </si>
  <si>
    <t>Zdravotník 2</t>
  </si>
  <si>
    <t>Zdravotník 3</t>
  </si>
  <si>
    <t>PODROBNOSTI O PRIRADENÝCH ÚLOHÁCH &gt;</t>
  </si>
  <si>
    <t>LEGENDA FAREBNÉHO PRUHU DOKONČENIA</t>
  </si>
  <si>
    <t>Vyučujúci</t>
  </si>
  <si>
    <t>Vyučujúci 1</t>
  </si>
  <si>
    <t>Vyučujúci 2</t>
  </si>
  <si>
    <t>Vyučujúci 3</t>
  </si>
  <si>
    <t>Vyučujúci 4</t>
  </si>
  <si>
    <t>Začiatok</t>
  </si>
  <si>
    <t>Termín dokončenia</t>
  </si>
  <si>
    <t>Priebeh</t>
  </si>
  <si>
    <t>Percento</t>
  </si>
  <si>
    <t>PODROBNOSTI O PRIRADENÝCH ÚLOHÁCH</t>
  </si>
  <si>
    <t xml:space="preserve">Ak chcete aktualizovať tieto údaje, vyberte bunku v kontingenčnej tabuľke začínajúcej v bunke B3, prejdite na kartu Analyzovať a vyberte položku Obnoviť. V bunkách I3, K3, M3, I13 a K13 sa nachádzajú rýchle filtre na filtrovanie výdavkov podľa stĺpcov Priradené úlohy, Dátum začatia, Kurz, Termín dokončenia a Percento priebehu.
</t>
  </si>
  <si>
    <t>V tejto bunke sa nachádza rýchly filter na filtrovanie údajov tabuľky, podľa priradenej úlohy.</t>
  </si>
  <si>
    <t>V tejto bunke sa nachádza rýchly filter na filtrovanie údajov tabuľky podľa termínu dokončenia.</t>
  </si>
  <si>
    <t>V tejto bunke sa nachádza rýchly filter na filtrovanie údajov tabuľky podľa dátumu začatia.</t>
  </si>
  <si>
    <t>V tejto bunke sa nachádza rýchly filter na filtrovanie údajov tabuľky podľa percenta priebehu.</t>
  </si>
  <si>
    <t>&lt; PLÁN PRIRADENÝCH ÚLOH</t>
  </si>
  <si>
    <t>V tejto bunke sa nachádza rýchly filter na filtrovanie údajov tabuľky podľa kurzu.</t>
  </si>
  <si>
    <t>DNÍ</t>
  </si>
  <si>
    <t>&gt; = 0%</t>
  </si>
  <si>
    <t>&lt; 40% =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</si>
</sst>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6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 applyFill="1" applyBorder="1" applyAlignment="1">
      <alignment vertical="center" wrapText="1"/>
    </xf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14" fontId="1" fillId="0" borderId="0" xfId="15">
      <alignment horizontal="left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0" borderId="0" xfId="0" pivotButton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6" borderId="0" xfId="14" applyNumberFormat="1" applyFont="1" applyAlignment="1">
      <alignment horizontal="center" vertical="center"/>
    </xf>
  </cellXfs>
  <cellStyles count="16">
    <cellStyle name="40 % - zvýraznenie2" xfId="12" builtinId="35"/>
    <cellStyle name="40 % - zvýraznenie4" xfId="14" builtinId="43"/>
    <cellStyle name="Čiarka" xfId="6" builtinId="3" customBuiltin="1"/>
    <cellStyle name="Čiarka [0]" xfId="7" builtinId="6" customBuiltin="1"/>
    <cellStyle name="Dátum" xfId="15" xr:uid="{00000000-0005-0000-0000-000008000000}"/>
    <cellStyle name="Hypertextové prepojenie" xfId="4" builtinId="8" customBuiltin="1"/>
    <cellStyle name="Kontrolná bunka" xfId="3" builtinId="23" customBuiltin="1"/>
    <cellStyle name="Mena" xfId="8" builtinId="4" customBuiltin="1"/>
    <cellStyle name="Mena [0]" xfId="9" builtinId="7" customBuiltin="1"/>
    <cellStyle name="Nadpis 1" xfId="10" builtinId="16" customBuiltin="1"/>
    <cellStyle name="Názov" xfId="2" builtinId="15" customBuiltin="1"/>
    <cellStyle name="Normálna" xfId="0" builtinId="0" customBuiltin="1"/>
    <cellStyle name="Percentá" xfId="1" builtinId="5"/>
    <cellStyle name="Použité hypertextové prepojenie" xfId="5" builtinId="9" customBuiltin="1"/>
    <cellStyle name="Vysvetľujúci text" xfId="11" builtinId="53" customBuiltin="1"/>
    <cellStyle name="Zvýraznenie3" xfId="13" builtinId="37" customBuiltin="1"/>
  </cellStyles>
  <dxfs count="139"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charset val="238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</dxfs>
  <tableStyles count="4" defaultTableStyle="TableStyleMedium2" defaultPivotStyle="PivotStyleLight16">
    <tableStyle name="Assignment detail Slicer" pivot="0" table="0" count="10" xr9:uid="{203E0D3F-AFE6-4615-8331-7AEAB579255B}">
      <tableStyleElement type="wholeTable" dxfId="138"/>
      <tableStyleElement type="headerRow" dxfId="137"/>
    </tableStyle>
    <tableStyle name="Podrobnosť o priradenej úlohe" table="0" count="11" xr9:uid="{00000000-0011-0000-FFFF-FFFF00000000}">
      <tableStyleElement type="wholeTable" dxfId="136"/>
      <tableStyleElement type="headerRow" dxfId="135"/>
      <tableStyleElement type="totalRow" dxfId="134"/>
      <tableStyleElement type="firstRowStripe" dxfId="133"/>
      <tableStyleElement type="firstColumnStripe" dxfId="132"/>
      <tableStyleElement type="firstSubtotalRow" dxfId="131"/>
      <tableStyleElement type="secondSubtotalRow" dxfId="130"/>
      <tableStyleElement type="firstRowSubheading" dxfId="129"/>
      <tableStyleElement type="secondRowSubheading" dxfId="128"/>
      <tableStyleElement type="pageFieldLabels" dxfId="127"/>
      <tableStyleElement type="pageFieldValues" dxfId="126"/>
    </tableStyle>
    <tableStyle name="Rýchly filter podrobnosti o priradenej úlohe" pivot="0" table="0" count="2" xr9:uid="{00000000-0011-0000-FFFF-FFFF01000000}">
      <tableStyleElement type="wholeTable" dxfId="125"/>
      <tableStyleElement type="headerRow" dxfId="124"/>
    </tableStyle>
    <tableStyle name="Plán priradených úloh" pivot="0" count="6" xr9:uid="{00000000-0011-0000-FFFF-FFFF02000000}">
      <tableStyleElement type="wholeTable" dxfId="123"/>
      <tableStyleElement type="headerRow" dxfId="122"/>
      <tableStyleElement type="totalRow" dxfId="121"/>
      <tableStyleElement type="firstColumn" dxfId="120"/>
      <tableStyleElement type="lastColumn" dxfId="119"/>
      <tableStyleElement type="firstColumnStripe" dxfId="118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bgColor theme="7" tint="0.79998168889431442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bgColor theme="7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7"/>
          </font>
          <fill>
            <patternFill patternType="solid">
              <bgColor theme="0" tint="-0.14996795556505021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1"/>
            <color theme="0"/>
          </font>
          <fill>
            <patternFill patternType="solid">
              <bgColor theme="7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8168889431442"/>
              <bgColor theme="7" tint="0.59996337778862885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4" tint="0.59996337778862885"/>
              <bgColor theme="7" tint="-0.24994659260841701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 diagonalUp="0" diagonalDown="0"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2</xdr:row>
      <xdr:rowOff>0</xdr:rowOff>
    </xdr:from>
    <xdr:to>
      <xdr:col>9</xdr:col>
      <xdr:colOff>704250</xdr:colOff>
      <xdr:row>11</xdr:row>
      <xdr:rowOff>113325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iradená úloha">
              <a:extLst>
                <a:ext uri="{FF2B5EF4-FFF2-40B4-BE49-F238E27FC236}">
                  <a16:creationId xmlns:a16="http://schemas.microsoft.com/office/drawing/2014/main" id="{8D735B55-4D7B-432E-B708-31118056A96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iradená úlo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53425" y="1104900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95250</xdr:colOff>
      <xdr:row>2</xdr:row>
      <xdr:rowOff>0</xdr:rowOff>
    </xdr:from>
    <xdr:to>
      <xdr:col>14</xdr:col>
      <xdr:colOff>151050</xdr:colOff>
      <xdr:row>11</xdr:row>
      <xdr:rowOff>77325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Kurz">
              <a:extLst>
                <a:ext uri="{FF2B5EF4-FFF2-40B4-BE49-F238E27FC236}">
                  <a16:creationId xmlns:a16="http://schemas.microsoft.com/office/drawing/2014/main" id="{31650BBC-0FB3-416B-BF3E-36BA116A52C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29975" y="1104900"/>
              <a:ext cx="1370250" cy="197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47625</xdr:colOff>
      <xdr:row>2</xdr:row>
      <xdr:rowOff>0</xdr:rowOff>
    </xdr:from>
    <xdr:to>
      <xdr:col>12</xdr:col>
      <xdr:colOff>8925</xdr:colOff>
      <xdr:row>11</xdr:row>
      <xdr:rowOff>124125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Začiatok">
              <a:extLst>
                <a:ext uri="{FF2B5EF4-FFF2-40B4-BE49-F238E27FC236}">
                  <a16:creationId xmlns:a16="http://schemas.microsoft.com/office/drawing/2014/main" id="{0E9A2D8F-03DD-4AEB-94A2-C2FD3DF4D07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Začiatok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50" y="1104900"/>
              <a:ext cx="1371000" cy="20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38100</xdr:colOff>
      <xdr:row>12</xdr:row>
      <xdr:rowOff>66675</xdr:rowOff>
    </xdr:from>
    <xdr:to>
      <xdr:col>9</xdr:col>
      <xdr:colOff>704250</xdr:colOff>
      <xdr:row>18</xdr:row>
      <xdr:rowOff>361200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Termín dokončenia">
              <a:extLst>
                <a:ext uri="{FF2B5EF4-FFF2-40B4-BE49-F238E27FC236}">
                  <a16:creationId xmlns:a16="http://schemas.microsoft.com/office/drawing/2014/main" id="{74C9AEC0-4A1B-4423-A964-98642E7A3F7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ermín dokončen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53425" y="3267075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47625</xdr:colOff>
      <xdr:row>12</xdr:row>
      <xdr:rowOff>66675</xdr:rowOff>
    </xdr:from>
    <xdr:to>
      <xdr:col>12</xdr:col>
      <xdr:colOff>8925</xdr:colOff>
      <xdr:row>18</xdr:row>
      <xdr:rowOff>361200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iebeh">
              <a:extLst>
                <a:ext uri="{FF2B5EF4-FFF2-40B4-BE49-F238E27FC236}">
                  <a16:creationId xmlns:a16="http://schemas.microsoft.com/office/drawing/2014/main" id="{88A4BE65-5D25-44D4-9A01-DFBC6B9482B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iebeh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50" y="3267075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k-SK" sz="1100"/>
                <a:t>Tento tvar predstavuje rýchly filter. Rýchle filtre sú podporované v Exceli 2010 alebo novšej verzii.
Rýchly filter sa nedá použiť, ak bol tvar upravený v staršej verzii Excelu alebo ak bol zošit uložený v Exceli 2003 či v staršej verzii.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dmin" refreshedDate="43208.406542129633" createdVersion="6" refreshedVersion="6" minRefreshableVersion="3" recordCount="12" xr:uid="{7027E9B2-48D2-437F-82F3-D28CFD5BE683}">
  <cacheSource type="worksheet">
    <worksheetSource name="Priradené_úlohy"/>
  </cacheSource>
  <cacheFields count="7">
    <cacheField name="Priradená úloha" numFmtId="0">
      <sharedItems count="12">
        <s v="Projekt 1"/>
        <s v="Projekt 2"/>
        <s v="Projekt 3"/>
        <s v="Projekt 4"/>
        <s v="Projekt 5"/>
        <s v="Projekt 6"/>
        <s v="Projekt 7"/>
        <s v="Projekt 8"/>
        <s v="Projekt 9"/>
        <s v="Projekt 10"/>
        <s v="Projekt 11"/>
        <s v="Projekt 12"/>
      </sharedItems>
    </cacheField>
    <cacheField name="Kurz" numFmtId="0">
      <sharedItems count="3">
        <s v="Zdravotník 1"/>
        <s v="Zdravotník 2"/>
        <s v="Zdravotník 3"/>
      </sharedItems>
    </cacheField>
    <cacheField name="Vyučujúci" numFmtId="0">
      <sharedItems count="4">
        <s v="Vyučujúci 1"/>
        <s v="Vyučujúci 2"/>
        <s v="Vyučujúci 3"/>
        <s v="Vyučujúci 4"/>
      </sharedItems>
    </cacheField>
    <cacheField name="Začiatok" numFmtId="14">
      <sharedItems containsSemiMixedTypes="0" containsNonDate="0" containsDate="1" containsString="0" minDate="2018-02-15T00:00:00" maxDate="2018-04-09T00:00:00" count="19">
        <d v="2018-03-19T00:00:00"/>
        <d v="2018-03-29T00:00:00"/>
        <d v="2018-04-03T00:00:00"/>
        <d v="2018-02-17T00:00:00"/>
        <d v="2018-03-24T00:00:00"/>
        <d v="2018-03-15T00:00:00"/>
        <d v="2018-03-27T00:00:00"/>
        <d v="2018-04-08T00:00:00"/>
        <d v="2018-02-27T00:00:00"/>
        <d v="2018-04-05T00:00:00"/>
        <d v="2018-03-21T00:00:00"/>
        <d v="2018-03-17T00:00:00" u="1"/>
        <d v="2018-04-01T00:00:00" u="1"/>
        <d v="2018-03-13T00:00:00" u="1"/>
        <d v="2018-02-25T00:00:00" u="1"/>
        <d v="2018-03-22T00:00:00" u="1"/>
        <d v="2018-04-06T00:00:00" u="1"/>
        <d v="2018-02-15T00:00:00" u="1"/>
        <d v="2018-03-25T00:00:00" u="1"/>
      </sharedItems>
    </cacheField>
    <cacheField name="Termín dokončenia" numFmtId="14">
      <sharedItems containsSemiMixedTypes="0" containsNonDate="0" containsDate="1" containsString="0" minDate="2018-05-04T00:00:00" maxDate="2018-07-08T00:00:00" count="19">
        <d v="2018-05-18T00:00:00"/>
        <d v="2018-06-17T00:00:00"/>
        <d v="2018-05-30T00:00:00"/>
        <d v="2018-05-28T00:00:00"/>
        <d v="2018-05-08T00:00:00"/>
        <d v="2018-07-07T00:00:00"/>
        <d v="2018-05-12T00:00:00"/>
        <d v="2018-06-07T00:00:00"/>
        <d v="2018-05-06T00:00:00"/>
        <d v="2018-06-12T00:00:00"/>
        <d v="2018-06-01T00:00:00"/>
        <d v="2018-07-05T00:00:00" u="1"/>
        <d v="2018-05-16T00:00:00" u="1"/>
        <d v="2018-05-04T00:00:00" u="1"/>
        <d v="2018-06-05T00:00:00" u="1"/>
        <d v="2018-05-26T00:00:00" u="1"/>
        <d v="2018-06-10T00:00:00" u="1"/>
        <d v="2018-06-15T00:00:00" u="1"/>
        <d v="2018-05-10T00:00:00" u="1"/>
      </sharedItems>
    </cacheField>
    <cacheField name="Priebeh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  <cacheField name="Percento" numFmtId="9">
      <sharedItems containsSemiMixedTypes="0" containsString="0" containsNumber="1" minValue="0.1" maxValue="1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x v="0"/>
    <x v="0"/>
    <x v="0"/>
    <n v="1"/>
  </r>
  <r>
    <x v="1"/>
    <x v="0"/>
    <x v="1"/>
    <x v="1"/>
    <x v="1"/>
    <x v="1"/>
    <n v="0.1"/>
  </r>
  <r>
    <x v="2"/>
    <x v="0"/>
    <x v="1"/>
    <x v="2"/>
    <x v="2"/>
    <x v="2"/>
    <n v="0.8"/>
  </r>
  <r>
    <x v="3"/>
    <x v="0"/>
    <x v="2"/>
    <x v="3"/>
    <x v="3"/>
    <x v="3"/>
    <n v="0.2"/>
  </r>
  <r>
    <x v="4"/>
    <x v="0"/>
    <x v="0"/>
    <x v="4"/>
    <x v="4"/>
    <x v="4"/>
    <n v="0.5"/>
  </r>
  <r>
    <x v="5"/>
    <x v="0"/>
    <x v="1"/>
    <x v="5"/>
    <x v="5"/>
    <x v="5"/>
    <n v="0.3"/>
  </r>
  <r>
    <x v="6"/>
    <x v="0"/>
    <x v="2"/>
    <x v="6"/>
    <x v="6"/>
    <x v="6"/>
    <n v="0.35"/>
  </r>
  <r>
    <x v="7"/>
    <x v="0"/>
    <x v="3"/>
    <x v="7"/>
    <x v="7"/>
    <x v="7"/>
    <n v="0.4"/>
  </r>
  <r>
    <x v="8"/>
    <x v="0"/>
    <x v="0"/>
    <x v="7"/>
    <x v="8"/>
    <x v="8"/>
    <n v="0.75"/>
  </r>
  <r>
    <x v="9"/>
    <x v="1"/>
    <x v="3"/>
    <x v="8"/>
    <x v="1"/>
    <x v="4"/>
    <n v="0.5"/>
  </r>
  <r>
    <x v="10"/>
    <x v="1"/>
    <x v="2"/>
    <x v="9"/>
    <x v="9"/>
    <x v="9"/>
    <n v="0.55000000000000004"/>
  </r>
  <r>
    <x v="11"/>
    <x v="2"/>
    <x v="0"/>
    <x v="10"/>
    <x v="10"/>
    <x v="10"/>
    <n v="0.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7E911C-926D-495E-8166-F1D8E711029F}" name="KontingenčnáTabuľkaPriradenéÚlohy" cacheId="8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9">
        <item m="1" x="17"/>
        <item m="1" x="14"/>
        <item m="1" x="13"/>
        <item m="1" x="11"/>
        <item x="0"/>
        <item m="1" x="15"/>
        <item m="1" x="18"/>
        <item x="6"/>
        <item m="1" x="12"/>
        <item x="2"/>
        <item m="1" x="16"/>
        <item x="1"/>
        <item x="3"/>
        <item x="4"/>
        <item x="5"/>
        <item x="7"/>
        <item x="8"/>
        <item x="9"/>
        <item x="10"/>
      </items>
    </pivotField>
    <pivotField axis="axisRow" compact="0" numFmtId="14" outline="0" showAll="0" defaultSubtotal="0">
      <items count="19">
        <item m="1" x="13"/>
        <item x="8"/>
        <item m="1" x="18"/>
        <item m="1" x="12"/>
        <item m="1" x="15"/>
        <item x="3"/>
        <item x="2"/>
        <item m="1" x="14"/>
        <item m="1" x="16"/>
        <item m="1" x="17"/>
        <item m="1" x="11"/>
        <item x="0"/>
        <item x="1"/>
        <item x="4"/>
        <item x="5"/>
        <item x="6"/>
        <item x="7"/>
        <item x="9"/>
        <item x="10"/>
      </items>
    </pivotField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  <pivotField compact="0" numFmtId="9" outline="0" showAll="0"/>
  </pivotFields>
  <rowFields count="6">
    <field x="2"/>
    <field x="1"/>
    <field x="0"/>
    <field x="3"/>
    <field x="4"/>
    <field x="5"/>
  </rowFields>
  <rowItems count="12">
    <i>
      <x/>
      <x/>
      <x/>
      <x v="4"/>
      <x v="11"/>
      <x v="10"/>
    </i>
    <i r="2">
      <x v="7"/>
      <x v="13"/>
      <x v="13"/>
      <x v="5"/>
    </i>
    <i r="2">
      <x v="11"/>
      <x v="15"/>
      <x v="1"/>
      <x v="8"/>
    </i>
    <i r="1">
      <x v="2"/>
      <x v="3"/>
      <x v="18"/>
      <x v="18"/>
      <x v="7"/>
    </i>
    <i>
      <x v="1"/>
      <x/>
      <x v="4"/>
      <x v="11"/>
      <x v="12"/>
      <x/>
    </i>
    <i r="2">
      <x v="5"/>
      <x v="9"/>
      <x v="6"/>
      <x v="9"/>
    </i>
    <i r="2">
      <x v="8"/>
      <x v="14"/>
      <x v="14"/>
      <x v="2"/>
    </i>
    <i>
      <x v="2"/>
      <x/>
      <x v="6"/>
      <x v="12"/>
      <x v="5"/>
      <x v="1"/>
    </i>
    <i r="2">
      <x v="9"/>
      <x v="7"/>
      <x v="15"/>
      <x v="3"/>
    </i>
    <i r="1">
      <x v="1"/>
      <x v="2"/>
      <x v="17"/>
      <x v="17"/>
      <x v="6"/>
    </i>
    <i>
      <x v="3"/>
      <x/>
      <x v="10"/>
      <x v="15"/>
      <x v="16"/>
      <x v="4"/>
    </i>
    <i r="1">
      <x v="1"/>
      <x v="1"/>
      <x v="16"/>
      <x v="12"/>
      <x v="5"/>
    </i>
  </rowItems>
  <colItems count="1">
    <i/>
  </colItems>
  <formats count="55">
    <format dxfId="109">
      <pivotArea type="all" dataOnly="0" outline="0" fieldPosition="0"/>
    </format>
    <format dxfId="108">
      <pivotArea field="2" type="button" dataOnly="0" labelOnly="1" outline="0" axis="axisRow" fieldPosition="0"/>
    </format>
    <format dxfId="107">
      <pivotArea field="1" type="button" dataOnly="0" labelOnly="1" outline="0" axis="axisRow" fieldPosition="1"/>
    </format>
    <format dxfId="106">
      <pivotArea field="0" type="button" dataOnly="0" labelOnly="1" outline="0" axis="axisRow" fieldPosition="2"/>
    </format>
    <format dxfId="105">
      <pivotArea field="3" type="button" dataOnly="0" labelOnly="1" outline="0" axis="axisRow" fieldPosition="3"/>
    </format>
    <format dxfId="104">
      <pivotArea field="4" type="button" dataOnly="0" labelOnly="1" outline="0" axis="axisRow" fieldPosition="4"/>
    </format>
    <format dxfId="103">
      <pivotArea field="5" type="button" dataOnly="0" labelOnly="1" outline="0" axis="axisRow" fieldPosition="5"/>
    </format>
    <format dxfId="102">
      <pivotArea dataOnly="0" labelOnly="1" outline="0" fieldPosition="0">
        <references count="1">
          <reference field="2" count="0"/>
        </references>
      </pivotArea>
    </format>
    <format dxfId="101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100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99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98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97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96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95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94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93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92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91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66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5" count="1">
            <x v="10"/>
          </reference>
        </references>
      </pivotArea>
    </format>
    <format dxfId="65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5"/>
          </reference>
        </references>
      </pivotArea>
    </format>
    <format dxfId="64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5" count="1">
            <x v="8"/>
          </reference>
        </references>
      </pivotArea>
    </format>
    <format dxfId="63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5" count="1">
            <x v="7"/>
          </reference>
        </references>
      </pivotArea>
    </format>
    <format dxfId="62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5" count="1">
            <x v="0"/>
          </reference>
        </references>
      </pivotArea>
    </format>
    <format dxfId="61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5" count="1">
            <x v="9"/>
          </reference>
        </references>
      </pivotArea>
    </format>
    <format dxfId="60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5" count="1">
            <x v="2"/>
          </reference>
        </references>
      </pivotArea>
    </format>
    <format dxfId="59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5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5" count="1">
            <x v="3"/>
          </reference>
        </references>
      </pivotArea>
    </format>
    <format dxfId="57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5" count="1">
            <x v="6"/>
          </reference>
        </references>
      </pivotArea>
    </format>
    <format dxfId="56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5" count="1">
            <x v="4"/>
          </reference>
        </references>
      </pivotArea>
    </format>
    <format dxfId="55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5" count="1">
            <x v="5"/>
          </reference>
        </references>
      </pivotArea>
    </format>
  </formats>
  <pivotTableStyleInfo name="Podrobnosť o priradenej úloh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Podrobnosti o priradených úlohách zoskupené podľa vyučujúceho a potom podľa kurzu sa automaticky aktualizujú z tabuľky Priradené úlohy v hárku Plán priradených úloh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Priradená_úloha" xr10:uid="{DB361D28-92A0-40B3-8A34-C96774AEF28E}" sourceName="Priradená úloha">
  <pivotTables>
    <pivotTable tabId="3" name="KontingenčnáTabuľkaPriradenéÚlohy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Kurz1" xr10:uid="{4AF50689-C93A-4927-BA2F-B4E8AC88BE9E}" sourceName="Kurz">
  <pivotTables>
    <pivotTable tabId="3" name="KontingenčnáTabuľkaPriradenéÚlohy"/>
  </pivotTables>
  <data>
    <tabular pivotCacheId="3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Začiatok1" xr10:uid="{75F9EF5E-B1F7-4513-A93D-163A31A8DFA1}" sourceName="Začiatok">
  <pivotTables>
    <pivotTable tabId="3" name="KontingenčnáTabuľkaPriradenéÚlohy"/>
  </pivotTables>
  <data>
    <tabular pivotCacheId="3">
      <items count="19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  <i x="17" s="1" nd="1"/>
        <i x="14" s="1" nd="1"/>
        <i x="13" s="1" nd="1"/>
        <i x="11" s="1" nd="1"/>
        <i x="15" s="1" nd="1"/>
        <i x="18" s="1" nd="1"/>
        <i x="12" s="1" nd="1"/>
        <i x="1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Termín_dokončenia1" xr10:uid="{B20CFE39-AA16-4982-8CC3-3188016BDF07}" sourceName="Termín dokončenia">
  <pivotTables>
    <pivotTable tabId="3" name="KontingenčnáTabuľkaPriradenéÚlohy"/>
  </pivotTables>
  <data>
    <tabular pivotCacheId="3">
      <items count="19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  <i x="13" s="1" nd="1"/>
        <i x="18" s="1" nd="1"/>
        <i x="12" s="1" nd="1"/>
        <i x="15" s="1" nd="1"/>
        <i x="14" s="1" nd="1"/>
        <i x="16" s="1" nd="1"/>
        <i x="17" s="1" nd="1"/>
        <i x="1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Rýchly_filter_Priebeh1" xr10:uid="{45058C41-70B8-43AE-92D3-08A2782DF348}" sourceName="Priebeh">
  <pivotTables>
    <pivotTable tabId="3" name="KontingenčnáTabuľkaPriradenéÚlohy"/>
  </pivotTables>
  <data>
    <tabular pivotCacheId="3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iradená úloha" xr10:uid="{228155C8-559E-4061-93E8-471F763534F5}" cache="Rýchly_filter_Priradená_úloha" caption="Priradená úloha" style="Assignment detail Slicer" rowHeight="183600"/>
  <slicer name="Kurz" xr10:uid="{0B095F71-AD87-4D00-BBB5-E2489B6081D4}" cache="Rýchly_filter_Kurz1" caption="Kurz" style="Assignment detail Slicer" rowHeight="183600"/>
  <slicer name="Začiatok" xr10:uid="{603E43FA-3E4D-4EFC-9FF0-464CD4B8A313}" cache="Rýchly_filter_Začiatok1" caption="Začiatok" style="Assignment detail Slicer" rowHeight="183600"/>
  <slicer name="Termín dokončenia" xr10:uid="{087A5039-2B73-49F6-8931-20CAE3C0387D}" cache="Rýchly_filter_Termín_dokončenia1" caption="Termín dokončenia" style="Assignment detail Slicer" rowHeight="183600"/>
  <slicer name="Priebeh" xr10:uid="{023E9883-8045-48E2-83BA-60C2FDE29F03}" cache="Rýchly_filter_Priebeh1" caption="Priebeh" style="Assignment detail Slicer" rowHeight="1836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iradené_úlohy" displayName="Priradené_úlohy" ref="B5:H17" totalsRowShown="0">
  <autoFilter ref="B5:H17" xr:uid="{00000000-0009-0000-0100-000002000000}"/>
  <tableColumns count="7">
    <tableColumn id="2" xr3:uid="{00000000-0010-0000-0000-000002000000}" name="Priradená úloha" dataDxfId="114"/>
    <tableColumn id="1" xr3:uid="{00000000-0010-0000-0000-000001000000}" name="Kurz" dataDxfId="113"/>
    <tableColumn id="6" xr3:uid="{00000000-0010-0000-0000-000006000000}" name="Vyučujúci" dataDxfId="112"/>
    <tableColumn id="4" xr3:uid="{00000000-0010-0000-0000-000004000000}" name="Začiatok" dataCellStyle="Dátum"/>
    <tableColumn id="3" xr3:uid="{00000000-0010-0000-0000-000003000000}" name="Termín dokončenia" dataCellStyle="Dátum">
      <calculatedColumnFormula>TODAY()+(ROW(A1)*10)-25</calculatedColumnFormula>
    </tableColumn>
    <tableColumn id="5" xr3:uid="{00000000-0010-0000-0000-000005000000}" name="Priebeh" dataDxfId="111" dataCellStyle="Percentá">
      <calculatedColumnFormula>Priradené_úlohy[[#This Row],[Percento]]</calculatedColumnFormula>
    </tableColumn>
    <tableColumn id="7" xr3:uid="{00000000-0010-0000-0000-000007000000}" name="Percento" dataDxfId="110" dataCellStyle="Percentá"/>
  </tableColumns>
  <tableStyleInfo name="Plán priradených úloh" showFirstColumn="0" showLastColumn="0" showRowStripes="1" showColumnStripes="0"/>
  <extLst>
    <ext xmlns:x14="http://schemas.microsoft.com/office/spreadsheetml/2009/9/main" uri="{504A1905-F514-4f6f-8877-14C23A59335A}">
      <x14:table altTextSummary="Do tejto tabuľky zadajte priradenú úlohu, kurz, vyučujúceho, dátum začatia a termín dokončenia a percento dokončenia. Indikátor priebehu sa aktualizuje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66.140625" bestFit="1" customWidth="1"/>
    <col min="3" max="3" width="21.7109375" customWidth="1"/>
    <col min="4" max="4" width="22.42578125" customWidth="1"/>
    <col min="5" max="5" width="19" style="11" customWidth="1"/>
    <col min="6" max="6" width="20.85546875" style="11" customWidth="1"/>
    <col min="7" max="7" width="17" customWidth="1"/>
    <col min="8" max="8" width="16" customWidth="1"/>
    <col min="9" max="9" width="2.7109375" customWidth="1"/>
    <col min="10" max="10" width="3.7109375" customWidth="1"/>
  </cols>
  <sheetData>
    <row r="1" spans="2:8" ht="37.5" customHeight="1" x14ac:dyDescent="0.25">
      <c r="B1" s="29" t="s">
        <v>0</v>
      </c>
      <c r="C1" s="29"/>
      <c r="D1" s="30" t="s">
        <v>19</v>
      </c>
      <c r="E1" s="30"/>
      <c r="F1" s="30"/>
      <c r="G1" s="30"/>
      <c r="H1" s="30"/>
    </row>
    <row r="2" spans="2:8" ht="24.95" customHeight="1" x14ac:dyDescent="0.25">
      <c r="B2" s="29"/>
      <c r="C2" s="29"/>
      <c r="D2" s="28" t="s">
        <v>20</v>
      </c>
      <c r="E2" s="28"/>
      <c r="F2" s="35" t="s">
        <v>39</v>
      </c>
      <c r="G2" s="22" t="s">
        <v>40</v>
      </c>
      <c r="H2" s="19">
        <v>0.99</v>
      </c>
    </row>
    <row r="3" spans="2:8" ht="24.95" customHeight="1" x14ac:dyDescent="0.25">
      <c r="B3" s="18" t="s">
        <v>1</v>
      </c>
      <c r="C3" s="10">
        <v>2</v>
      </c>
      <c r="D3" s="10" t="s">
        <v>38</v>
      </c>
      <c r="E3" s="13"/>
      <c r="F3" s="14"/>
      <c r="G3" s="4"/>
      <c r="H3" s="4"/>
    </row>
    <row r="4" spans="2:8" ht="13.5" customHeight="1" x14ac:dyDescent="0.25">
      <c r="E4" s="12"/>
      <c r="F4" s="12"/>
    </row>
    <row r="5" spans="2:8" ht="30" customHeight="1" x14ac:dyDescent="0.25">
      <c r="B5" s="15" t="s">
        <v>2</v>
      </c>
      <c r="C5" s="15" t="s">
        <v>15</v>
      </c>
      <c r="D5" s="15" t="s">
        <v>21</v>
      </c>
      <c r="E5" s="16" t="s">
        <v>26</v>
      </c>
      <c r="F5" s="16" t="s">
        <v>27</v>
      </c>
      <c r="G5" s="15" t="s">
        <v>28</v>
      </c>
      <c r="H5" s="15" t="s">
        <v>29</v>
      </c>
    </row>
    <row r="6" spans="2:8" ht="30" customHeight="1" x14ac:dyDescent="0.25">
      <c r="B6" s="26" t="s">
        <v>3</v>
      </c>
      <c r="C6" s="8" t="s">
        <v>16</v>
      </c>
      <c r="D6" s="8" t="s">
        <v>22</v>
      </c>
      <c r="E6" s="20">
        <f ca="1">TODAY()-30</f>
        <v>43178</v>
      </c>
      <c r="F6" s="20">
        <f ca="1">TODAY()+30</f>
        <v>43238</v>
      </c>
      <c r="G6" s="9">
        <f>Priradené_úlohy[[#This Row],[Percento]]</f>
        <v>1</v>
      </c>
      <c r="H6" s="21">
        <v>1</v>
      </c>
    </row>
    <row r="7" spans="2:8" ht="30" customHeight="1" x14ac:dyDescent="0.25">
      <c r="B7" s="26" t="s">
        <v>4</v>
      </c>
      <c r="C7" s="8" t="s">
        <v>16</v>
      </c>
      <c r="D7" s="8" t="s">
        <v>23</v>
      </c>
      <c r="E7" s="20">
        <f ca="1">TODAY()-20</f>
        <v>43188</v>
      </c>
      <c r="F7" s="20">
        <f ca="1">TODAY()+60</f>
        <v>43268</v>
      </c>
      <c r="G7" s="9">
        <f>Priradené_úlohy[[#This Row],[Percento]]</f>
        <v>0.1</v>
      </c>
      <c r="H7" s="21">
        <v>0.1</v>
      </c>
    </row>
    <row r="8" spans="2:8" ht="30" customHeight="1" x14ac:dyDescent="0.25">
      <c r="B8" s="26" t="s">
        <v>5</v>
      </c>
      <c r="C8" s="8" t="s">
        <v>16</v>
      </c>
      <c r="D8" s="8" t="s">
        <v>23</v>
      </c>
      <c r="E8" s="20">
        <f ca="1">TODAY()-15</f>
        <v>43193</v>
      </c>
      <c r="F8" s="20">
        <f ca="1">TODAY()+42</f>
        <v>43250</v>
      </c>
      <c r="G8" s="9">
        <f>Priradené_úlohy[[#This Row],[Percento]]</f>
        <v>0.8</v>
      </c>
      <c r="H8" s="21">
        <v>0.8</v>
      </c>
    </row>
    <row r="9" spans="2:8" ht="30" customHeight="1" x14ac:dyDescent="0.25">
      <c r="B9" s="26" t="s">
        <v>6</v>
      </c>
      <c r="C9" s="8" t="s">
        <v>16</v>
      </c>
      <c r="D9" s="8" t="s">
        <v>24</v>
      </c>
      <c r="E9" s="20">
        <f ca="1">TODAY()-60</f>
        <v>43148</v>
      </c>
      <c r="F9" s="20">
        <f ca="1">TODAY()+40</f>
        <v>43248</v>
      </c>
      <c r="G9" s="9">
        <f>Priradené_úlohy[[#This Row],[Percento]]</f>
        <v>0.2</v>
      </c>
      <c r="H9" s="21">
        <v>0.2</v>
      </c>
    </row>
    <row r="10" spans="2:8" ht="30" customHeight="1" x14ac:dyDescent="0.25">
      <c r="B10" s="26" t="s">
        <v>7</v>
      </c>
      <c r="C10" s="8" t="s">
        <v>16</v>
      </c>
      <c r="D10" s="8" t="s">
        <v>22</v>
      </c>
      <c r="E10" s="20">
        <f ca="1">TODAY()-25</f>
        <v>43183</v>
      </c>
      <c r="F10" s="20">
        <f ca="1">TODAY()+20</f>
        <v>43228</v>
      </c>
      <c r="G10" s="9">
        <f>Priradené_úlohy[[#This Row],[Percento]]</f>
        <v>0.5</v>
      </c>
      <c r="H10" s="21">
        <v>0.5</v>
      </c>
    </row>
    <row r="11" spans="2:8" ht="30" customHeight="1" x14ac:dyDescent="0.25">
      <c r="B11" s="26" t="s">
        <v>8</v>
      </c>
      <c r="C11" s="8" t="s">
        <v>16</v>
      </c>
      <c r="D11" s="8" t="s">
        <v>23</v>
      </c>
      <c r="E11" s="20">
        <f ca="1">TODAY()-34</f>
        <v>43174</v>
      </c>
      <c r="F11" s="20">
        <f ca="1">TODAY()+80</f>
        <v>43288</v>
      </c>
      <c r="G11" s="9">
        <f>Priradené_úlohy[[#This Row],[Percento]]</f>
        <v>0.3</v>
      </c>
      <c r="H11" s="21">
        <v>0.3</v>
      </c>
    </row>
    <row r="12" spans="2:8" ht="30" customHeight="1" x14ac:dyDescent="0.25">
      <c r="B12" s="26" t="s">
        <v>9</v>
      </c>
      <c r="C12" s="8" t="s">
        <v>16</v>
      </c>
      <c r="D12" s="8" t="s">
        <v>24</v>
      </c>
      <c r="E12" s="20">
        <f ca="1">TODAY()-22</f>
        <v>43186</v>
      </c>
      <c r="F12" s="20">
        <f ca="1">TODAY()+24</f>
        <v>43232</v>
      </c>
      <c r="G12" s="9">
        <f>Priradené_úlohy[[#This Row],[Percento]]</f>
        <v>0.35</v>
      </c>
      <c r="H12" s="21">
        <v>0.35</v>
      </c>
    </row>
    <row r="13" spans="2:8" ht="30" customHeight="1" x14ac:dyDescent="0.25">
      <c r="B13" s="26" t="s">
        <v>10</v>
      </c>
      <c r="C13" s="8" t="s">
        <v>16</v>
      </c>
      <c r="D13" s="8" t="s">
        <v>25</v>
      </c>
      <c r="E13" s="20">
        <f ca="1">TODAY()-10</f>
        <v>43198</v>
      </c>
      <c r="F13" s="20">
        <f ca="1">TODAY()+50</f>
        <v>43258</v>
      </c>
      <c r="G13" s="9">
        <f>Priradené_úlohy[[#This Row],[Percento]]</f>
        <v>0.4</v>
      </c>
      <c r="H13" s="21">
        <v>0.4</v>
      </c>
    </row>
    <row r="14" spans="2:8" ht="30" customHeight="1" x14ac:dyDescent="0.25">
      <c r="B14" s="26" t="s">
        <v>11</v>
      </c>
      <c r="C14" s="8" t="s">
        <v>16</v>
      </c>
      <c r="D14" s="8" t="s">
        <v>22</v>
      </c>
      <c r="E14" s="20">
        <f ca="1">TODAY()-10</f>
        <v>43198</v>
      </c>
      <c r="F14" s="20">
        <f ca="1">TODAY()+18</f>
        <v>43226</v>
      </c>
      <c r="G14" s="9">
        <f>Priradené_úlohy[[#This Row],[Percento]]</f>
        <v>0.75</v>
      </c>
      <c r="H14" s="21">
        <v>0.75</v>
      </c>
    </row>
    <row r="15" spans="2:8" ht="30" customHeight="1" x14ac:dyDescent="0.25">
      <c r="B15" s="26" t="s">
        <v>12</v>
      </c>
      <c r="C15" s="8" t="s">
        <v>17</v>
      </c>
      <c r="D15" s="8" t="s">
        <v>25</v>
      </c>
      <c r="E15" s="20">
        <f ca="1">TODAY()-50</f>
        <v>43158</v>
      </c>
      <c r="F15" s="20">
        <f ca="1">TODAY()+60</f>
        <v>43268</v>
      </c>
      <c r="G15" s="9">
        <f>Priradené_úlohy[[#This Row],[Percento]]</f>
        <v>0.5</v>
      </c>
      <c r="H15" s="21">
        <v>0.5</v>
      </c>
    </row>
    <row r="16" spans="2:8" ht="30" customHeight="1" x14ac:dyDescent="0.25">
      <c r="B16" s="26" t="s">
        <v>13</v>
      </c>
      <c r="C16" s="8" t="s">
        <v>17</v>
      </c>
      <c r="D16" s="8" t="s">
        <v>24</v>
      </c>
      <c r="E16" s="20">
        <f ca="1">TODAY()-13</f>
        <v>43195</v>
      </c>
      <c r="F16" s="20">
        <f ca="1">TODAY()+55</f>
        <v>43263</v>
      </c>
      <c r="G16" s="9">
        <f>Priradené_úlohy[[#This Row],[Percento]]</f>
        <v>0.55000000000000004</v>
      </c>
      <c r="H16" s="21">
        <v>0.55000000000000004</v>
      </c>
    </row>
    <row r="17" spans="2:8" ht="30" customHeight="1" x14ac:dyDescent="0.25">
      <c r="B17" s="26" t="s">
        <v>14</v>
      </c>
      <c r="C17" s="8" t="s">
        <v>18</v>
      </c>
      <c r="D17" s="8" t="s">
        <v>22</v>
      </c>
      <c r="E17" s="20">
        <f ca="1">TODAY()-28</f>
        <v>43180</v>
      </c>
      <c r="F17" s="20">
        <f ca="1">TODAY()+44</f>
        <v>43252</v>
      </c>
      <c r="G17" s="9">
        <f>Priradené_úlohy[[#This Row],[Percento]]</f>
        <v>0.6</v>
      </c>
      <c r="H17" s="21">
        <v>0.6</v>
      </c>
    </row>
  </sheetData>
  <mergeCells count="3">
    <mergeCell ref="D2:E2"/>
    <mergeCell ref="B1:C2"/>
    <mergeCell ref="D1:H1"/>
  </mergeCells>
  <conditionalFormatting sqref="B6:H17">
    <cfRule type="expression" dxfId="117" priority="1" stopIfTrue="1">
      <formula>$G6=1</formula>
    </cfRule>
    <cfRule type="expression" dxfId="116" priority="3" stopIfTrue="1">
      <formula>(PravidloZvýraznenia)*($F6&lt;=TODAY()+KontrolaDátumu)*($F6&gt;=TODAY())</formula>
    </cfRule>
  </conditionalFormatting>
  <conditionalFormatting sqref="G6:G17">
    <cfRule type="dataBar" priority="54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7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F2:H2">
    <cfRule type="colorScale" priority="69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115" priority="4">
      <formula>$D$3="BEZ ZVÝRAZNENIA"</formula>
    </cfRule>
  </conditionalFormatting>
  <dataValidations xWindow="428" yWindow="285" count="17">
    <dataValidation type="list" errorStyle="warning" allowBlank="1" showInputMessage="1" showErrorMessage="1" error="Vyberte časový interval zo zoznamu. Vyberte možnosť ZRUŠIŤ a stlačením kombinácie klávesov ALT + ŠÍPKA NADOL zobrazte možnosti. Potom pomocou klávesov ŠÍPKA NADOL a ENTER vyberte možnosť." prompt="V tejto bunke vyberte interval na zvýraznenie termínu priradených úloh. Stlačením kombinácie klávesov ALT + ŠÍPKA NADOL otvorte rozbaľovací zoznam a potom pomocou klávesov ŠÍPKA NADOL a ENTER vyberte možnosť." sqref="D3" xr:uid="{00000000-0002-0000-0000-000000000000}">
      <formula1>"BEZ ZVÝRAZNENIA,DNÍ,TÝŽDŇOV,MESIACOV"</formula1>
    </dataValidation>
    <dataValidation allowBlank="1" showInputMessage="1" showErrorMessage="1" prompt="Do tohto stĺpca pod týmto nadpisom zadajte priradenú úlohu. Konkrétne položky vyhľadajte pomocou filtrov nadpisov." sqref="B5" xr:uid="{00000000-0002-0000-0000-000002000000}"/>
    <dataValidation allowBlank="1" showInputMessage="1" showErrorMessage="1" prompt="Do tohto stĺpca pod týmto nadpisom zadajte kurz." sqref="C5" xr:uid="{00000000-0002-0000-0000-000003000000}"/>
    <dataValidation allowBlank="1" showInputMessage="1" showErrorMessage="1" prompt="Do tohto stĺpca pod týmto nadpisom zadajte vyučujúceho." sqref="D5" xr:uid="{00000000-0002-0000-0000-000004000000}"/>
    <dataValidation allowBlank="1" showInputMessage="1" showErrorMessage="1" prompt="Do tohto stĺpca pod týmto nadpisom zadajte dátum začatia." sqref="E5" xr:uid="{00000000-0002-0000-0000-000005000000}"/>
    <dataValidation allowBlank="1" showInputMessage="1" showErrorMessage="1" prompt="Do tohto stĺpca pod týmto nadpisom zadajte termín dokončenia." sqref="F5" xr:uid="{00000000-0002-0000-0000-000006000000}"/>
    <dataValidation allowBlank="1" showInputMessage="1" showErrorMessage="1" prompt="V tomto stĺpci pod týmto nadpisom sa automaticky aktualizuje indikátor priebehu." sqref="G5" xr:uid="{00000000-0002-0000-0000-000007000000}"/>
    <dataValidation allowBlank="1" showInputMessage="1" showErrorMessage="1" prompt="Do tohto stĺpca pod týmto nadpisom zadajte percento dokončenia." sqref="H5" xr:uid="{00000000-0002-0000-0000-000008000000}"/>
    <dataValidation allowBlank="1" showInputMessage="1" showErrorMessage="1" prompt="V bunkách C3 a D3 napravo vyberte kritériá priradených úloh s termínom dokončenia do." sqref="B3" xr:uid="{00000000-0002-0000-0000-000009000000}"/>
    <dataValidation allowBlank="1" showInputMessage="1" showErrorMessage="1" prompt="V tejto bunke sa nachádza nadpis tohto hárka. V bunkách F2 až H2 sa nachádza farebný pruh dokončenia. V bunke D1 sa nachádza navigačné prepojenie na hárok Podrobnosti o priradených úlohách." sqref="B1:C2" xr:uid="{00000000-0002-0000-0000-00000A000000}"/>
    <dataValidation allowBlank="1" showInputMessage="1" showErrorMessage="1" prompt="V bunkách napravo sa nachádza legenda farebného pruhu dokončenia. V tabuľke Priradené úlohy v stĺpci Priebeh sa automaticky aktualizujú farebné pruhy." sqref="D2:E2" xr:uid="{00000000-0002-0000-0000-00000B000000}"/>
    <dataValidation allowBlank="1" showInputMessage="1" showErrorMessage="1" prompt="V tomto hárku vytvorte plán priradených úloh. Do tabuľky Priradené úlohy, ktorá začína bunke B5 v tomto hárku, zadajte podrobnosti." sqref="A1" xr:uid="{00000000-0002-0000-0000-00000C000000}"/>
    <dataValidation allowBlank="1" showInputMessage="1" showErrorMessage="1" prompt="Priebeh priradenej úlohy s hodnotou vyššou ako alebo rovnou 0 %, ale nižšou ako 40 %, sa zvýrazní farbou s RGB hodnotou R=123, G=209, B=255." sqref="F2" xr:uid="{00000000-0002-0000-0000-00000D000000}"/>
    <dataValidation allowBlank="1" showInputMessage="1" showErrorMessage="1" prompt="Priebeh priradenej úlohy s hodnotou vyššou ako 40 %, ale nižšou ako 75 %, sa zvýrazní farbou s RGB hodnotou R=188, G=222, B=182." sqref="G2" xr:uid="{00000000-0002-0000-0000-00000E000000}"/>
    <dataValidation allowBlank="1" showInputMessage="1" showErrorMessage="1" prompt="Priebeh priradenej úlohy s hodnotou vyššou ako 75 %, ale nižšou ako 99 %, sa zvýrazní farbou s RGB hodnotou R=254, G=198, B=11." sqref="H2" xr:uid="{00000000-0002-0000-0000-00000F000000}"/>
    <dataValidation allowBlank="1" showInputMessage="1" showErrorMessage="1" prompt="Navigačné prepojenie na hárok Podrobnosti o priradených úlohách." sqref="D1" xr:uid="{00000000-0002-0000-0000-000010000000}"/>
    <dataValidation type="list" errorStyle="warning" allowBlank="1" showInputMessage="1" showErrorMessage="1" error="Select interval value from the list. Select CANCEL, press ALT+DOWN ARROW for options,  then DOWN ARROW and ENTER to make selection" prompt="Select interval value for assignments due highlight in this cell. Press ALT+DOWN ARROW to open drop-down list, then DOWN ARROW and ENTER to make selection" sqref="C3" xr:uid="{8978EC39-A091-4593-8B11-1EE386A385D3}">
      <formula1>"1,2,3,4,5,6,7,8,9,10,11,12,13,14,15,16,17,18,19,20,21,22,23,24,25,26,27,28,29,30"</formula1>
    </dataValidation>
  </dataValidations>
  <hyperlinks>
    <hyperlink ref="D1:H1" location="'Podrobnosti priradených úloh'!A1" tooltip="Výberom tejto položky prejdete na hárok Podrobnosti o priradených úlohách." display="PODROBNOSTI O PRIRADENÝCH ÚLOHÁCH &gt;" xr:uid="{00000000-0004-0000-0000-000000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autoPageBreaks="0" fitToPage="1"/>
  </sheetPr>
  <dimension ref="A1:O74"/>
  <sheetViews>
    <sheetView showGridLines="0" zoomScaleNormal="100" workbookViewId="0"/>
  </sheetViews>
  <sheetFormatPr defaultRowHeight="30" customHeight="1" x14ac:dyDescent="0.25"/>
  <cols>
    <col min="1" max="1" width="2.7109375" style="3" customWidth="1"/>
    <col min="2" max="2" width="19" style="1" customWidth="1"/>
    <col min="3" max="3" width="26.140625" style="7" customWidth="1"/>
    <col min="4" max="4" width="23.5703125" style="6" customWidth="1"/>
    <col min="5" max="5" width="16.28515625" style="5" customWidth="1"/>
    <col min="6" max="6" width="23.42578125" style="5" customWidth="1"/>
    <col min="7" max="7" width="13.85546875" style="5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29" t="s">
        <v>30</v>
      </c>
      <c r="C1" s="29"/>
      <c r="D1" s="29"/>
      <c r="E1" s="29"/>
      <c r="F1" s="29"/>
      <c r="G1" s="29"/>
      <c r="H1" s="29"/>
      <c r="I1" s="29"/>
      <c r="J1" s="29"/>
      <c r="K1" s="29"/>
      <c r="L1" s="30" t="s">
        <v>36</v>
      </c>
      <c r="M1" s="30"/>
      <c r="N1" s="30"/>
    </row>
    <row r="2" spans="1:15" ht="50.1" customHeight="1" x14ac:dyDescent="0.25">
      <c r="A2"/>
      <c r="B2" s="32" t="s">
        <v>31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3.25" x14ac:dyDescent="0.25">
      <c r="A3" s="2"/>
      <c r="B3" s="23" t="s">
        <v>21</v>
      </c>
      <c r="C3" s="23" t="s">
        <v>15</v>
      </c>
      <c r="D3" s="23" t="s">
        <v>2</v>
      </c>
      <c r="E3" s="23" t="s">
        <v>26</v>
      </c>
      <c r="F3" s="23" t="s">
        <v>27</v>
      </c>
      <c r="G3" s="23" t="s">
        <v>28</v>
      </c>
      <c r="I3" s="31" t="s">
        <v>32</v>
      </c>
      <c r="J3" s="31"/>
      <c r="K3" s="31" t="s">
        <v>34</v>
      </c>
      <c r="L3" s="31"/>
      <c r="M3" s="31" t="s">
        <v>37</v>
      </c>
      <c r="N3" s="31"/>
      <c r="O3" s="31"/>
    </row>
    <row r="4" spans="1:15" ht="15.75" x14ac:dyDescent="0.25">
      <c r="B4" s="33" t="s">
        <v>22</v>
      </c>
      <c r="C4" s="33" t="s">
        <v>16</v>
      </c>
      <c r="D4" s="27" t="s">
        <v>3</v>
      </c>
      <c r="E4" s="24">
        <v>43178</v>
      </c>
      <c r="F4" s="24">
        <v>43238</v>
      </c>
      <c r="G4" s="25">
        <v>1</v>
      </c>
      <c r="I4" s="31"/>
      <c r="J4" s="31"/>
      <c r="K4" s="31"/>
      <c r="L4" s="31"/>
      <c r="M4" s="31"/>
      <c r="N4" s="31"/>
      <c r="O4" s="31"/>
    </row>
    <row r="5" spans="1:15" ht="15.75" x14ac:dyDescent="0.25">
      <c r="B5" s="34"/>
      <c r="C5" s="34"/>
      <c r="D5" s="27" t="s">
        <v>7</v>
      </c>
      <c r="E5" s="24">
        <v>43183</v>
      </c>
      <c r="F5" s="24">
        <v>43228</v>
      </c>
      <c r="G5" s="25">
        <v>0.5</v>
      </c>
      <c r="I5" s="31"/>
      <c r="J5" s="31"/>
      <c r="K5" s="31"/>
      <c r="L5" s="31"/>
      <c r="M5" s="31"/>
      <c r="N5" s="31"/>
      <c r="O5" s="31"/>
    </row>
    <row r="6" spans="1:15" ht="15.75" x14ac:dyDescent="0.25">
      <c r="B6" s="34"/>
      <c r="C6" s="34"/>
      <c r="D6" s="27" t="s">
        <v>11</v>
      </c>
      <c r="E6" s="24">
        <v>43198</v>
      </c>
      <c r="F6" s="24">
        <v>43226</v>
      </c>
      <c r="G6" s="25">
        <v>0.75</v>
      </c>
      <c r="I6" s="31"/>
      <c r="J6" s="31"/>
      <c r="K6" s="31"/>
      <c r="L6" s="31"/>
      <c r="M6" s="31"/>
      <c r="N6" s="31"/>
      <c r="O6" s="31"/>
    </row>
    <row r="7" spans="1:15" ht="15.75" x14ac:dyDescent="0.25">
      <c r="B7" s="34"/>
      <c r="C7" s="27" t="s">
        <v>18</v>
      </c>
      <c r="D7" s="27" t="s">
        <v>14</v>
      </c>
      <c r="E7" s="24">
        <v>43180</v>
      </c>
      <c r="F7" s="24">
        <v>43252</v>
      </c>
      <c r="G7" s="25">
        <v>0.6</v>
      </c>
      <c r="I7" s="31"/>
      <c r="J7" s="31"/>
      <c r="K7" s="31"/>
      <c r="L7" s="31"/>
      <c r="M7" s="31"/>
      <c r="N7" s="31"/>
      <c r="O7" s="31"/>
    </row>
    <row r="8" spans="1:15" ht="15.75" x14ac:dyDescent="0.25">
      <c r="B8" s="33" t="s">
        <v>23</v>
      </c>
      <c r="C8" s="33" t="s">
        <v>16</v>
      </c>
      <c r="D8" s="27" t="s">
        <v>4</v>
      </c>
      <c r="E8" s="24">
        <v>43188</v>
      </c>
      <c r="F8" s="24">
        <v>43268</v>
      </c>
      <c r="G8" s="25">
        <v>0.1</v>
      </c>
      <c r="I8" s="31"/>
      <c r="J8" s="31"/>
      <c r="K8" s="31"/>
      <c r="L8" s="31"/>
      <c r="M8" s="31"/>
      <c r="N8" s="31"/>
      <c r="O8" s="31"/>
    </row>
    <row r="9" spans="1:15" ht="15.75" x14ac:dyDescent="0.25">
      <c r="B9" s="34"/>
      <c r="C9" s="34"/>
      <c r="D9" s="27" t="s">
        <v>5</v>
      </c>
      <c r="E9" s="24">
        <v>43193</v>
      </c>
      <c r="F9" s="24">
        <v>43250</v>
      </c>
      <c r="G9" s="25">
        <v>0.8</v>
      </c>
      <c r="I9" s="31"/>
      <c r="J9" s="31"/>
      <c r="K9" s="31"/>
      <c r="L9" s="31"/>
      <c r="M9" s="31"/>
      <c r="N9" s="31"/>
      <c r="O9" s="31"/>
    </row>
    <row r="10" spans="1:15" ht="15.75" x14ac:dyDescent="0.25">
      <c r="B10" s="34"/>
      <c r="C10" s="34"/>
      <c r="D10" s="27" t="s">
        <v>8</v>
      </c>
      <c r="E10" s="24">
        <v>43174</v>
      </c>
      <c r="F10" s="24">
        <v>43288</v>
      </c>
      <c r="G10" s="25">
        <v>0.3</v>
      </c>
      <c r="I10" s="31"/>
      <c r="J10" s="31"/>
      <c r="K10" s="31"/>
      <c r="L10" s="31"/>
      <c r="M10" s="31"/>
      <c r="N10" s="31"/>
      <c r="O10" s="31"/>
    </row>
    <row r="11" spans="1:15" ht="15.75" x14ac:dyDescent="0.25">
      <c r="B11" s="33" t="s">
        <v>24</v>
      </c>
      <c r="C11" s="34" t="s">
        <v>16</v>
      </c>
      <c r="D11" s="27" t="s">
        <v>6</v>
      </c>
      <c r="E11" s="24">
        <v>43148</v>
      </c>
      <c r="F11" s="24">
        <v>43248</v>
      </c>
      <c r="G11" s="25">
        <v>0.2</v>
      </c>
      <c r="I11" s="31"/>
      <c r="J11" s="31"/>
      <c r="K11" s="31"/>
      <c r="L11" s="31"/>
      <c r="M11" s="31"/>
      <c r="N11" s="31"/>
      <c r="O11" s="31"/>
    </row>
    <row r="12" spans="1:15" ht="15.75" x14ac:dyDescent="0.25">
      <c r="B12" s="34"/>
      <c r="C12" s="34"/>
      <c r="D12" s="27" t="s">
        <v>9</v>
      </c>
      <c r="E12" s="24">
        <v>43186</v>
      </c>
      <c r="F12" s="24">
        <v>43232</v>
      </c>
      <c r="G12" s="25">
        <v>0.35</v>
      </c>
      <c r="I12" s="31"/>
      <c r="J12" s="31"/>
      <c r="K12" s="31"/>
      <c r="L12" s="31"/>
      <c r="M12" s="31"/>
      <c r="N12" s="31"/>
      <c r="O12" s="31"/>
    </row>
    <row r="13" spans="1:15" ht="15.75" x14ac:dyDescent="0.25">
      <c r="B13" s="34"/>
      <c r="C13" s="27" t="s">
        <v>17</v>
      </c>
      <c r="D13" s="27" t="s">
        <v>13</v>
      </c>
      <c r="E13" s="24">
        <v>43195</v>
      </c>
      <c r="F13" s="24">
        <v>43263</v>
      </c>
      <c r="G13" s="25">
        <v>0.55000000000000004</v>
      </c>
      <c r="I13" s="31" t="s">
        <v>33</v>
      </c>
      <c r="J13" s="31"/>
      <c r="K13" s="31" t="s">
        <v>35</v>
      </c>
      <c r="L13" s="31"/>
    </row>
    <row r="14" spans="1:15" ht="15.75" x14ac:dyDescent="0.25">
      <c r="B14" s="33" t="s">
        <v>25</v>
      </c>
      <c r="C14" s="27" t="s">
        <v>16</v>
      </c>
      <c r="D14" s="27" t="s">
        <v>10</v>
      </c>
      <c r="E14" s="24">
        <v>43198</v>
      </c>
      <c r="F14" s="24">
        <v>43258</v>
      </c>
      <c r="G14" s="25">
        <v>0.4</v>
      </c>
      <c r="K14" s="17"/>
      <c r="L14" s="17"/>
    </row>
    <row r="15" spans="1:15" ht="15.75" x14ac:dyDescent="0.25">
      <c r="B15" s="34"/>
      <c r="C15" s="27" t="s">
        <v>17</v>
      </c>
      <c r="D15" s="27" t="s">
        <v>12</v>
      </c>
      <c r="E15" s="24">
        <v>43158</v>
      </c>
      <c r="F15" s="24">
        <v>43268</v>
      </c>
      <c r="G15" s="25">
        <v>0.5</v>
      </c>
      <c r="I15" s="17"/>
      <c r="J15" s="17"/>
      <c r="K15" s="17"/>
      <c r="L15" s="17"/>
    </row>
    <row r="16" spans="1:15" ht="30" customHeight="1" x14ac:dyDescent="0.25">
      <c r="B16"/>
      <c r="C16"/>
      <c r="D16"/>
      <c r="E16"/>
      <c r="F16"/>
      <c r="G16"/>
      <c r="I16" s="17"/>
      <c r="J16" s="17"/>
      <c r="K16" s="17"/>
      <c r="L16" s="17"/>
    </row>
    <row r="17" spans="2:12" ht="30" customHeight="1" x14ac:dyDescent="0.25">
      <c r="B17"/>
      <c r="C17"/>
      <c r="D17"/>
      <c r="E17"/>
      <c r="F17"/>
      <c r="G17"/>
      <c r="I17" s="17"/>
      <c r="J17" s="17"/>
      <c r="K17" s="17"/>
      <c r="L17" s="17"/>
    </row>
    <row r="18" spans="2:12" ht="30" customHeight="1" x14ac:dyDescent="0.25">
      <c r="B18"/>
      <c r="C18"/>
      <c r="D18"/>
      <c r="E18"/>
      <c r="F18"/>
      <c r="G18"/>
      <c r="I18" s="17"/>
      <c r="J18" s="17"/>
      <c r="K18" s="17"/>
      <c r="L18" s="17"/>
    </row>
    <row r="19" spans="2:12" ht="30" customHeight="1" x14ac:dyDescent="0.25">
      <c r="B19"/>
      <c r="C19"/>
      <c r="D19"/>
      <c r="E19"/>
      <c r="F19"/>
      <c r="G19"/>
      <c r="I19" s="17"/>
      <c r="J19" s="17"/>
      <c r="K19" s="17"/>
      <c r="L19" s="17"/>
    </row>
    <row r="20" spans="2:12" ht="30" customHeight="1" x14ac:dyDescent="0.25">
      <c r="B20"/>
      <c r="C20"/>
      <c r="D20"/>
      <c r="E20"/>
      <c r="F20"/>
      <c r="G20"/>
      <c r="I20" s="17"/>
      <c r="J20" s="17"/>
      <c r="K20" s="17"/>
      <c r="L20" s="17"/>
    </row>
    <row r="21" spans="2:12" ht="30" customHeight="1" x14ac:dyDescent="0.25">
      <c r="B21"/>
      <c r="C21"/>
      <c r="D21"/>
      <c r="E21"/>
      <c r="F21"/>
      <c r="G21"/>
      <c r="I21" s="17"/>
      <c r="J21" s="17"/>
      <c r="K21" s="17"/>
      <c r="L21" s="17"/>
    </row>
    <row r="22" spans="2:12" ht="30" customHeight="1" x14ac:dyDescent="0.25">
      <c r="B22"/>
      <c r="C22"/>
      <c r="D22"/>
      <c r="E22"/>
      <c r="F22"/>
      <c r="G22"/>
      <c r="I22" s="17"/>
      <c r="J22" s="17"/>
      <c r="K22" s="17"/>
      <c r="L22" s="17"/>
    </row>
    <row r="23" spans="2:12" ht="30" customHeight="1" x14ac:dyDescent="0.25">
      <c r="B23"/>
      <c r="C23"/>
      <c r="D23"/>
      <c r="E23"/>
      <c r="F23"/>
      <c r="G23"/>
    </row>
    <row r="24" spans="2:12" ht="30" customHeight="1" x14ac:dyDescent="0.25">
      <c r="B24"/>
      <c r="C24"/>
      <c r="D24"/>
      <c r="E24"/>
      <c r="F24"/>
      <c r="G24"/>
    </row>
    <row r="25" spans="2:12" ht="30" customHeight="1" x14ac:dyDescent="0.25">
      <c r="B25"/>
      <c r="C25"/>
      <c r="D25"/>
      <c r="E25"/>
      <c r="F25"/>
      <c r="G25"/>
    </row>
    <row r="26" spans="2:12" ht="30" customHeight="1" x14ac:dyDescent="0.25">
      <c r="B26"/>
      <c r="C26"/>
      <c r="D26"/>
      <c r="E26"/>
      <c r="F26"/>
      <c r="G26"/>
    </row>
    <row r="27" spans="2:12" ht="30" customHeight="1" x14ac:dyDescent="0.25">
      <c r="B27"/>
      <c r="C27"/>
      <c r="D27"/>
      <c r="E27"/>
      <c r="F27"/>
      <c r="G27"/>
    </row>
    <row r="28" spans="2:12" ht="30" customHeight="1" x14ac:dyDescent="0.25">
      <c r="B28"/>
      <c r="C28"/>
      <c r="D28"/>
      <c r="E28"/>
      <c r="F28"/>
      <c r="G28"/>
    </row>
    <row r="29" spans="2:12" ht="30" customHeight="1" x14ac:dyDescent="0.25">
      <c r="B29"/>
      <c r="C29"/>
      <c r="D29"/>
      <c r="E29"/>
      <c r="F29"/>
      <c r="G29"/>
    </row>
    <row r="30" spans="2:12" ht="30" customHeight="1" x14ac:dyDescent="0.25">
      <c r="B30"/>
      <c r="C30"/>
      <c r="D30"/>
      <c r="E30"/>
      <c r="F30"/>
      <c r="G30"/>
    </row>
    <row r="31" spans="2:12" ht="30" customHeight="1" x14ac:dyDescent="0.25">
      <c r="B31"/>
      <c r="C31"/>
      <c r="D31"/>
      <c r="E31"/>
      <c r="F31"/>
      <c r="G31"/>
    </row>
    <row r="32" spans="2:12" ht="30" customHeight="1" x14ac:dyDescent="0.25">
      <c r="B32"/>
      <c r="C32"/>
      <c r="D32"/>
      <c r="E32"/>
      <c r="F32"/>
      <c r="G32"/>
    </row>
    <row r="33" spans="2:7" ht="30" customHeight="1" x14ac:dyDescent="0.25">
      <c r="B33"/>
      <c r="C33"/>
      <c r="D33"/>
      <c r="E33"/>
      <c r="F33"/>
      <c r="G33"/>
    </row>
    <row r="34" spans="2:7" ht="30" customHeight="1" x14ac:dyDescent="0.25">
      <c r="B34"/>
      <c r="C34"/>
      <c r="D34"/>
      <c r="E34"/>
      <c r="F34"/>
      <c r="G34"/>
    </row>
    <row r="35" spans="2:7" ht="30" customHeight="1" x14ac:dyDescent="0.25">
      <c r="B35"/>
      <c r="C35"/>
      <c r="D35"/>
      <c r="E35"/>
      <c r="F35"/>
      <c r="G35"/>
    </row>
    <row r="36" spans="2:7" ht="30" customHeight="1" x14ac:dyDescent="0.25">
      <c r="B36"/>
      <c r="C36"/>
      <c r="D36"/>
      <c r="E36"/>
      <c r="F36"/>
      <c r="G36"/>
    </row>
    <row r="37" spans="2:7" ht="30" customHeight="1" x14ac:dyDescent="0.25">
      <c r="B37"/>
      <c r="C37"/>
      <c r="D37"/>
      <c r="E37"/>
      <c r="F37"/>
      <c r="G37"/>
    </row>
    <row r="38" spans="2:7" ht="30" customHeight="1" x14ac:dyDescent="0.25">
      <c r="B38"/>
      <c r="C38"/>
      <c r="D38"/>
      <c r="E38"/>
      <c r="F38"/>
      <c r="G38"/>
    </row>
    <row r="39" spans="2:7" ht="30" customHeight="1" x14ac:dyDescent="0.25">
      <c r="B39"/>
      <c r="C39"/>
      <c r="D39"/>
      <c r="E39"/>
      <c r="F39"/>
      <c r="G39"/>
    </row>
    <row r="40" spans="2:7" ht="30" customHeight="1" x14ac:dyDescent="0.25">
      <c r="B40"/>
      <c r="C40"/>
      <c r="D40"/>
      <c r="E40"/>
      <c r="F40"/>
      <c r="G40"/>
    </row>
    <row r="41" spans="2:7" ht="30" customHeight="1" x14ac:dyDescent="0.25">
      <c r="B41"/>
      <c r="C41"/>
      <c r="D41"/>
      <c r="E41"/>
      <c r="F41"/>
      <c r="G41"/>
    </row>
    <row r="42" spans="2:7" ht="30" customHeight="1" x14ac:dyDescent="0.25">
      <c r="B42"/>
      <c r="C42"/>
      <c r="D42"/>
      <c r="E42"/>
      <c r="F42"/>
      <c r="G42"/>
    </row>
    <row r="43" spans="2:7" ht="30" customHeight="1" x14ac:dyDescent="0.25">
      <c r="B43"/>
      <c r="C43"/>
      <c r="D43"/>
      <c r="E43"/>
      <c r="F43"/>
      <c r="G43"/>
    </row>
    <row r="44" spans="2:7" ht="30" customHeight="1" x14ac:dyDescent="0.25">
      <c r="B44"/>
      <c r="C44"/>
      <c r="D44"/>
      <c r="E44"/>
      <c r="F44"/>
      <c r="G44"/>
    </row>
    <row r="45" spans="2:7" ht="30" customHeight="1" x14ac:dyDescent="0.25">
      <c r="B45"/>
      <c r="C45"/>
      <c r="D45"/>
      <c r="E45"/>
      <c r="F45"/>
      <c r="G45"/>
    </row>
    <row r="46" spans="2:7" ht="30" customHeight="1" x14ac:dyDescent="0.25">
      <c r="B46"/>
      <c r="C46"/>
      <c r="D46"/>
      <c r="E46"/>
      <c r="F46"/>
      <c r="G46"/>
    </row>
    <row r="47" spans="2:7" ht="30" customHeight="1" x14ac:dyDescent="0.25">
      <c r="B47"/>
      <c r="C47"/>
      <c r="D47"/>
      <c r="E47"/>
      <c r="F47"/>
      <c r="G47"/>
    </row>
    <row r="48" spans="2:7" ht="30" customHeight="1" x14ac:dyDescent="0.25">
      <c r="B48"/>
      <c r="C48"/>
      <c r="D48"/>
      <c r="E48"/>
      <c r="F48"/>
      <c r="G48"/>
    </row>
    <row r="49" spans="2:7" ht="30" customHeight="1" x14ac:dyDescent="0.25">
      <c r="B49"/>
      <c r="C49"/>
      <c r="D49"/>
      <c r="E49"/>
      <c r="F49"/>
      <c r="G49"/>
    </row>
    <row r="50" spans="2:7" ht="30" customHeight="1" x14ac:dyDescent="0.25">
      <c r="B50"/>
      <c r="C50"/>
      <c r="D50"/>
      <c r="E50"/>
      <c r="F50"/>
      <c r="G50"/>
    </row>
    <row r="51" spans="2:7" ht="30" customHeight="1" x14ac:dyDescent="0.25">
      <c r="B51"/>
      <c r="C51"/>
      <c r="D51"/>
      <c r="E51"/>
      <c r="F51"/>
      <c r="G51"/>
    </row>
    <row r="52" spans="2:7" ht="30" customHeight="1" x14ac:dyDescent="0.25">
      <c r="B52"/>
      <c r="C52"/>
      <c r="D52"/>
      <c r="E52"/>
      <c r="F52"/>
      <c r="G52"/>
    </row>
    <row r="53" spans="2:7" ht="30" customHeight="1" x14ac:dyDescent="0.25">
      <c r="B53"/>
      <c r="C53"/>
      <c r="D53"/>
      <c r="E53"/>
      <c r="F53"/>
      <c r="G53"/>
    </row>
    <row r="54" spans="2:7" ht="30" customHeight="1" x14ac:dyDescent="0.25">
      <c r="B54"/>
      <c r="C54"/>
      <c r="D54"/>
      <c r="E54"/>
      <c r="F54"/>
      <c r="G54"/>
    </row>
    <row r="55" spans="2:7" ht="30" customHeight="1" x14ac:dyDescent="0.25">
      <c r="B55"/>
      <c r="C55"/>
      <c r="D55"/>
      <c r="E55"/>
      <c r="F55"/>
      <c r="G55"/>
    </row>
    <row r="56" spans="2:7" ht="30" customHeight="1" x14ac:dyDescent="0.25">
      <c r="B56"/>
      <c r="C56"/>
      <c r="D56"/>
      <c r="E56"/>
      <c r="F56"/>
      <c r="G56"/>
    </row>
    <row r="57" spans="2:7" ht="30" customHeight="1" x14ac:dyDescent="0.25">
      <c r="B57"/>
      <c r="C57"/>
      <c r="D57"/>
      <c r="E57"/>
      <c r="F57"/>
      <c r="G57"/>
    </row>
    <row r="58" spans="2:7" ht="30" customHeight="1" x14ac:dyDescent="0.25">
      <c r="B58"/>
      <c r="C58"/>
      <c r="D58"/>
      <c r="E58"/>
      <c r="F58"/>
      <c r="G58"/>
    </row>
    <row r="59" spans="2:7" ht="30" customHeight="1" x14ac:dyDescent="0.25">
      <c r="B59"/>
      <c r="C59"/>
      <c r="D59"/>
      <c r="E59"/>
      <c r="F59"/>
      <c r="G59"/>
    </row>
    <row r="60" spans="2:7" ht="30" customHeight="1" x14ac:dyDescent="0.25">
      <c r="B60"/>
      <c r="C60"/>
      <c r="D60"/>
      <c r="E60"/>
      <c r="F60"/>
      <c r="G60"/>
    </row>
    <row r="61" spans="2:7" ht="30" customHeight="1" x14ac:dyDescent="0.25">
      <c r="B61"/>
      <c r="C61"/>
      <c r="D61"/>
      <c r="E61"/>
      <c r="F61"/>
      <c r="G61"/>
    </row>
    <row r="62" spans="2:7" ht="30" customHeight="1" x14ac:dyDescent="0.25">
      <c r="B62"/>
      <c r="C62"/>
      <c r="D62"/>
      <c r="E62"/>
      <c r="F62"/>
      <c r="G62"/>
    </row>
    <row r="63" spans="2:7" ht="30" customHeight="1" x14ac:dyDescent="0.25">
      <c r="B63"/>
      <c r="C63"/>
      <c r="D63"/>
      <c r="E63"/>
      <c r="F63"/>
      <c r="G63"/>
    </row>
    <row r="64" spans="2:7" ht="30" customHeight="1" x14ac:dyDescent="0.25">
      <c r="B64"/>
      <c r="C64"/>
      <c r="D64"/>
      <c r="E64"/>
      <c r="F64"/>
      <c r="G64"/>
    </row>
    <row r="65" spans="2:7" ht="30" customHeight="1" x14ac:dyDescent="0.25">
      <c r="B65"/>
      <c r="C65"/>
      <c r="D65"/>
      <c r="E65"/>
      <c r="F65"/>
      <c r="G65"/>
    </row>
    <row r="66" spans="2:7" ht="30" customHeight="1" x14ac:dyDescent="0.25">
      <c r="B66"/>
      <c r="C66"/>
      <c r="D66"/>
      <c r="E66"/>
      <c r="F66"/>
      <c r="G66"/>
    </row>
    <row r="67" spans="2:7" ht="30" customHeight="1" x14ac:dyDescent="0.25">
      <c r="B67"/>
      <c r="C67"/>
      <c r="D67"/>
      <c r="E67"/>
      <c r="F67"/>
      <c r="G67"/>
    </row>
    <row r="68" spans="2:7" ht="30" customHeight="1" x14ac:dyDescent="0.25">
      <c r="B68"/>
      <c r="C68"/>
      <c r="D68"/>
      <c r="E68"/>
      <c r="F68"/>
      <c r="G68"/>
    </row>
    <row r="69" spans="2:7" ht="30" customHeight="1" x14ac:dyDescent="0.25">
      <c r="B69"/>
      <c r="C69"/>
      <c r="D69"/>
      <c r="E69"/>
      <c r="F69"/>
      <c r="G69"/>
    </row>
    <row r="70" spans="2:7" ht="30" customHeight="1" x14ac:dyDescent="0.25">
      <c r="B70"/>
      <c r="C70"/>
      <c r="D70"/>
      <c r="E70"/>
      <c r="F70"/>
      <c r="G70"/>
    </row>
    <row r="71" spans="2:7" ht="30" customHeight="1" x14ac:dyDescent="0.25">
      <c r="B71"/>
      <c r="C71"/>
      <c r="D71"/>
      <c r="E71"/>
      <c r="F71"/>
      <c r="G71"/>
    </row>
    <row r="72" spans="2:7" ht="30" customHeight="1" x14ac:dyDescent="0.25">
      <c r="B72"/>
      <c r="C72"/>
      <c r="D72"/>
      <c r="E72"/>
      <c r="F72"/>
      <c r="G72"/>
    </row>
    <row r="73" spans="2:7" ht="30" customHeight="1" x14ac:dyDescent="0.25">
      <c r="B73"/>
      <c r="C73"/>
      <c r="D73"/>
      <c r="E73"/>
      <c r="F73"/>
      <c r="G73"/>
    </row>
    <row r="74" spans="2:7" ht="30" customHeight="1" x14ac:dyDescent="0.25">
      <c r="B74"/>
      <c r="C74"/>
      <c r="D74"/>
      <c r="E74"/>
      <c r="F74"/>
      <c r="G74"/>
    </row>
  </sheetData>
  <mergeCells count="14">
    <mergeCell ref="B4:B7"/>
    <mergeCell ref="B8:B10"/>
    <mergeCell ref="B11:B13"/>
    <mergeCell ref="B14:B15"/>
    <mergeCell ref="L1:N1"/>
    <mergeCell ref="I13:J13"/>
    <mergeCell ref="K13:L13"/>
    <mergeCell ref="B2:O2"/>
    <mergeCell ref="I3:J12"/>
    <mergeCell ref="K3:L12"/>
    <mergeCell ref="M3:O12"/>
    <mergeCell ref="B1:K1"/>
    <mergeCell ref="C4:C6"/>
    <mergeCell ref="C8:C12"/>
  </mergeCells>
  <dataValidations count="3">
    <dataValidation allowBlank="1" showInputMessage="1" showErrorMessage="1" prompt="Podrobnosti o priradených úlohách sa automaticky aktualizujú v tabuľke Kontingenčná tabuľka priradených úloh v tomto hárku. V bunke L1 sa nachádza navigačné prepojenie na hárok Plán priradených úloh." sqref="A1" xr:uid="{00000000-0002-0000-0100-000000000000}"/>
    <dataValidation allowBlank="1" showInputMessage="1" showErrorMessage="1" prompt="V tejto bunke sa nachádza nadpis. V bunke napravo sa nachádza navigačné prepojenie na hárok Plán priradených úloh. V bunke nižšie sa nachádzajú pokyny." sqref="B1:K1" xr:uid="{00000000-0002-0000-0100-000001000000}"/>
    <dataValidation allowBlank="1" showInputMessage="1" showErrorMessage="1" prompt="V tejto bunke sa nachádza navigačné prepojenie na hárok Plán priradených úloh." sqref="L1:N1" xr:uid="{00000000-0002-0000-0100-000002000000}"/>
  </dataValidations>
  <hyperlinks>
    <hyperlink ref="L1:N1" location="'Plán priradených úloh'!A1" tooltip="Výberom tejto položky prejdete na hárok Plán priradených úloh." display="&lt; PLÁN PRIRADENÝCH ÚLOH" xr:uid="{00000000-0004-0000-0100-000000000000}"/>
  </hyperlink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Plán priradených úloh</vt:lpstr>
      <vt:lpstr>Podrobnosti priradených úloh</vt:lpstr>
      <vt:lpstr>'Plán priradených úloh'!Názvy_tlače</vt:lpstr>
      <vt:lpstr>'Podrobnosti priradených úloh'!Názvy_tlače</vt:lpstr>
      <vt:lpstr>'Podrobnosti priradených úloh'!Oblasť_tlače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2018-04-18T01:45:44Z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