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filterPrivacy="1"/>
  <bookViews>
    <workbookView xWindow="0" yWindow="0" windowWidth="28800" windowHeight="12195"/>
  </bookViews>
  <sheets>
    <sheet name="Вехи" sheetId="1" r:id="rId1"/>
    <sheet name="План разработки" sheetId="4" r:id="rId2"/>
    <sheet name="Об этой книге" sheetId="2" r:id="rId3"/>
    <sheet name="Данные диаграммы" sheetId="5" state="hidden" r:id="rId4"/>
  </sheets>
  <definedNames>
    <definedName name="_xlnm.Print_Titles" localSheetId="0">Вехи!$2:$2</definedName>
    <definedName name="ГодДиаграммы">YEAR('Данные диаграммы'!$B$4)</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1" l="1"/>
  <c r="B4" i="1"/>
  <c r="B5" i="1"/>
  <c r="B6" i="1"/>
  <c r="B7" i="1"/>
  <c r="B8" i="1"/>
  <c r="B9" i="1"/>
  <c r="B10" i="1"/>
  <c r="B11" i="1"/>
  <c r="B12" i="1"/>
  <c r="B13" i="1"/>
  <c r="B14" i="1"/>
  <c r="B15" i="1"/>
  <c r="B16" i="1"/>
  <c r="B17" i="1"/>
  <c r="B18" i="1"/>
  <c r="B19" i="1"/>
  <c r="B20" i="1"/>
  <c r="B21" i="1"/>
  <c r="B22" i="1"/>
  <c r="B23" i="1"/>
  <c r="B24" i="1"/>
  <c r="B25" i="1"/>
  <c r="B26" i="1"/>
  <c r="D3" i="1"/>
  <c r="C11" i="5" l="1"/>
  <c r="D11" i="5"/>
  <c r="D7" i="5"/>
  <c r="C7" i="5"/>
  <c r="C10" i="5"/>
  <c r="D10" i="5"/>
  <c r="C6" i="5"/>
  <c r="D6" i="5"/>
  <c r="D13" i="5"/>
  <c r="C13" i="5"/>
  <c r="D9" i="5"/>
  <c r="C9" i="5"/>
  <c r="D12" i="5"/>
  <c r="C12" i="5"/>
  <c r="C8" i="5"/>
  <c r="D8" i="5"/>
  <c r="D4" i="5"/>
  <c r="C4" i="5"/>
  <c r="D5" i="5"/>
  <c r="C5" i="5"/>
  <c r="D4" i="1"/>
  <c r="D5" i="1" l="1"/>
  <c r="D6" i="1" l="1"/>
  <c r="D7" i="1" l="1"/>
  <c r="D8" i="1" l="1"/>
  <c r="B4" i="5" l="1"/>
  <c r="D9" i="1"/>
  <c r="B5" i="5" l="1"/>
  <c r="D10" i="1"/>
  <c r="B6" i="5" l="1"/>
  <c r="D11" i="1"/>
  <c r="B7" i="5" l="1"/>
  <c r="D12" i="1"/>
  <c r="B8" i="5" l="1"/>
  <c r="D13" i="1"/>
  <c r="B9" i="5" s="1"/>
  <c r="D14" i="1" l="1"/>
  <c r="B10" i="5" l="1"/>
  <c r="B20" i="5"/>
  <c r="B3" i="4" s="1"/>
  <c r="C24" i="5"/>
  <c r="D15" i="1"/>
  <c r="B11" i="5" s="1"/>
  <c r="D16" i="1" l="1"/>
  <c r="B12" i="5" l="1"/>
  <c r="D17" i="1"/>
  <c r="B13" i="5" s="1"/>
  <c r="D18" i="1" l="1"/>
  <c r="B21" i="5" l="1"/>
  <c r="C3" i="4" s="1"/>
  <c r="C25" i="5"/>
  <c r="D19" i="1"/>
  <c r="D20" i="1" l="1"/>
  <c r="D21" i="1" l="1"/>
  <c r="D22" i="1" l="1"/>
  <c r="D23" i="1" l="1"/>
  <c r="D24" i="1" s="1"/>
  <c r="D25" i="1" s="1"/>
  <c r="D26" i="1" s="1"/>
  <c r="C26" i="5" l="1"/>
  <c r="B22" i="5"/>
  <c r="D3" i="4" s="1"/>
</calcChain>
</file>

<file path=xl/sharedStrings.xml><?xml version="1.0" encoding="utf-8"?>
<sst xmlns="http://schemas.openxmlformats.org/spreadsheetml/2006/main" count="60" uniqueCount="55">
  <si>
    <t>Укажите на этом листе важные вехи и мероприятия, чтобы создать план разработки продукта.
В ячейке C1 содержится название листа. 
Сведения о том, как использовать этот лист, включая инструкции для средств чтения с экрана, приведены на листе «Об этой книге».
Дальнейшие инструкции вы найдете в расположенных ниже ячейках столбца A.</t>
  </si>
  <si>
    <t>В ячейке C1 укажите позицию для отображения даты и вехи на диаграмме. Чтобы веха отображалась выше временной шкалы, введите положительное число от 1 до 3. Чтобы веха отображалась ниже временной шкалы, введите отрицательное число от –1 до –3.
В столбцах D и E таблицы введите дату и веху (или мероприятие).
Сделайте то же самое для каждой новой строки в таблице справа.
Строки 3–26 содержат пример данных. Чтобы создать собственный план разработки продукта, измените или удалите эти данные.
Дальнейшие инструкции см. в ячейке A27.</t>
  </si>
  <si>
    <t>Чтобы добавить в таблицу вех новые строки, просто вставьте их над этой.
На этом листе больше нет инструкций.</t>
  </si>
  <si>
    <t>№</t>
  </si>
  <si>
    <t>Вехи</t>
  </si>
  <si>
    <t>Позиция</t>
  </si>
  <si>
    <t>Чтобы добавить еще вехи, вставьте новую строку над этой.</t>
  </si>
  <si>
    <t>Дата</t>
  </si>
  <si>
    <t>Веха</t>
  </si>
  <si>
    <t>Начало</t>
  </si>
  <si>
    <t>Анализ проблемы
Мероприятие 1</t>
  </si>
  <si>
    <t>Разработка экономического обоснования
Мероприятие 1
Мероприятие 2</t>
  </si>
  <si>
    <t>Просмотр презентации</t>
  </si>
  <si>
    <t>Подбор руководителей
Мероприятие 1
Мероприятие 2</t>
  </si>
  <si>
    <t>Выработка общей позиции руководства
Мероприятие 1
Мероприятие 2
Мероприятие 3</t>
  </si>
  <si>
    <t>Вовлечение заинтересованных лиц</t>
  </si>
  <si>
    <t>Подбор ресурсов</t>
  </si>
  <si>
    <t xml:space="preserve">Создание команды
Мероприятие 1 </t>
  </si>
  <si>
    <t>Начало работы команды
Мероприятие 1 
Мероприятие 2
Мероприятие 3
Мероприятие 4</t>
  </si>
  <si>
    <t>Начало сбора данных</t>
  </si>
  <si>
    <t>Анализ данных</t>
  </si>
  <si>
    <t>Проектирование</t>
  </si>
  <si>
    <t>Подтверждение концепции</t>
  </si>
  <si>
    <t>Тестирование и анализ</t>
  </si>
  <si>
    <t>Изменение проекта</t>
  </si>
  <si>
    <t>Изменение реализации</t>
  </si>
  <si>
    <t>Заключительное тестирование</t>
  </si>
  <si>
    <t>Бета-тестирование</t>
  </si>
  <si>
    <t>Ревизия</t>
  </si>
  <si>
    <t>Выпуск на рынок</t>
  </si>
  <si>
    <t>На этом листе представлена диаграмма, отображающая вехи с листа «Вехи». 
Годы показаны в ячейках B2, C2 и D2, и применен стиль «Заголовок 3».
На диаграмме одновременно отображаются 10 вех. 
Прокручивайте план разработки продукта с помощью полосы прокрутки в ячейках B4–D4.
В ячейках B3–D3 указаны годы временной шкалы.
На этом листе больше нет инструкций.</t>
  </si>
  <si>
    <t>Об этой книге</t>
  </si>
  <si>
    <t>Инструкции для средств чтения с экрана</t>
  </si>
  <si>
    <t xml:space="preserve">Эта книга состоит из четырех листов. 
Вехи
План разработки
Об этой книге
Данные диаграммы (скрытые)
Инструкции для соответствующего листа находятся на каждом листе в столбце A начиная с ячейки A1. Они представлены в виде скрытого текста. Инструкция для каждого шага находится в соответствующей строке. Последующие шаги описаны в ячейках A2, A3 и т. д., если явно не указано иное. Например, в инструкциях может быть сказано «Далее см. ячейку A6». 
Скрытый текст не выводится на печать.
Чтобы убрать эти инструкции с листа, просто удалите столбец A.
</t>
  </si>
  <si>
    <t xml:space="preserve">Для отображения вех и мероприятий на диаграмме в этом плане разработки используются позиции. Позиции позволяют задавать вес вех и мероприятий. Вы можете скорректировать их значения с учетом своих потребностей. Например, для вехи или мероприятия 3 можно задать больший вес, чем для вехи или мероприятия 2. Чтобы отразить это на диаграмме, просто сделайте значение позиции для третьей вехи или действия больше, чем для второй.  
</t>
  </si>
  <si>
    <t>Это последняя инструкция на данном листе.</t>
  </si>
  <si>
    <t>Этот лист содержит данные для создания динамической диаграммы. Не удаляйте этот лист!
Удаление этого листа может нарушить динамические возможности книги.</t>
  </si>
  <si>
    <t>В ячейке B2 содержится название таблицы.</t>
  </si>
  <si>
    <t>Ячейки B3–D3 содержат заголовки столбцов таблицы. 
Эта таблица обновляется автоматически на основе содержимого, введенного на листе «Вехи».
Предупреждение. Если изменить или удалить содержимое этой таблицы, может нарушиться возможность динамического обновления диаграммы на листе «План разработки».
Дальнейшие инструкции см. в ячейке A15.</t>
  </si>
  <si>
    <t>Значение шага используется для прокрутки плана разработки. Название этой функции находится в ячейке B15.
В ячейках B16 и B17 содержится таблица с заголовком и одним значением.
Дальнейшие инструкции см. в ячейке A19.</t>
  </si>
  <si>
    <t>На диаграмме «План разработки» отображаются годы временной шкалы. Для этого они должны быть извлечены из списка вех. 
Название этого раздела («Год») находится в ячейке B19. 
Значения годов формируются автоматически в ячейках C20–C22.
Предупреждение. Если удалить или изменить эти значения годов, это может повлиять на точность диаграммы «План разработки».
Дальнейшие инструкции см. в ячейке A24.</t>
  </si>
  <si>
    <t>Не удаляйте этот лист!</t>
  </si>
  <si>
    <t>Содержимое динамической диаграммы</t>
  </si>
  <si>
    <t>Возможность прокрутки</t>
  </si>
  <si>
    <t>Шаг строки</t>
  </si>
  <si>
    <t>Год</t>
  </si>
  <si>
    <t>Первая дата</t>
  </si>
  <si>
    <t>Средняя дата</t>
  </si>
  <si>
    <t>Последняя дата</t>
  </si>
  <si>
    <t>События</t>
  </si>
  <si>
    <t>&lt;-- Год начала плана разработки</t>
  </si>
  <si>
    <t>&lt;-- Год середины плана разработки (значение может быть пустым, если год совпадает с годом начала)</t>
  </si>
  <si>
    <t>&lt;-- Год завершения плана разработки (значение может быть пустым, если год совпадает с годом начала)</t>
  </si>
  <si>
    <t>На кольцевых маркерах диаграммы «План разработки» отображаются даты из динамического содержимого, представленного на этом листе. В ячейке C24 указана Первая дата, в ячейке C25 — Средняя дата, а в ячейке C26 — Последняя дата.
На этом листе больше нет инструкций.</t>
  </si>
  <si>
    <t>Ячейки C2–E2 содержат заголовки столбцов таблицы. Для сортировки или поиска определенных записей используйте функции Сортировка и фильтр.
Начиная с ячейки C3, введите в таблице вехи и их даты, а также укажите позицию для отображения вехи на диаграмме.
Столбец B скрыт. На диаграмме, созданной по этим данным, для просмотра отрезков временной шкалы используется полоса прокрутки. Столбец B помогает определить, какие вехи должны быть видны на диаграмме при пошаговой прокрутке. 
Предупреждение. Если изменить или удалить столбец B, целостность диаграммы, встроенной в эту книгу, может быть нарушена.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</si>
</sst>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1" formatCode="_(* #,##0_);_(* \(#,##0\);_(* &quot;-&quot;_);_(@_)"/>
    <numFmt numFmtId="44" formatCode="_(&quot;$&quot;* #,##0.00_);_(&quot;$&quot;* \(#,##0.00\);_(&quot;$&quot;* &quot;-&quot;??_);_(@_)"/>
    <numFmt numFmtId="164" formatCode="[$-419]d\ mmm;@"/>
  </numFmts>
  <fonts count="20" x14ac:knownFonts="1">
    <font>
      <sz val="11"/>
      <color theme="1"/>
      <name val="Franklin Gothic Book"/>
      <family val="2"/>
      <scheme val="minor"/>
    </font>
    <font>
      <sz val="11"/>
      <color theme="1"/>
      <name val="Franklin Gothic Book"/>
      <family val="2"/>
      <scheme val="minor"/>
    </font>
    <font>
      <sz val="11"/>
      <color theme="0"/>
      <name val="Franklin Gothic Book"/>
      <family val="2"/>
      <scheme val="minor"/>
    </font>
    <font>
      <b/>
      <sz val="12"/>
      <color theme="0"/>
      <name val="Franklin Gothic Book"/>
      <family val="2"/>
      <scheme val="minor"/>
    </font>
    <font>
      <b/>
      <sz val="18"/>
      <color theme="8"/>
      <name val="Franklin Gothic Book"/>
      <family val="2"/>
      <scheme val="minor"/>
    </font>
    <font>
      <b/>
      <sz val="12"/>
      <color theme="8"/>
      <name val="Franklin Gothic Book"/>
      <family val="2"/>
      <scheme val="minor"/>
    </font>
    <font>
      <sz val="11"/>
      <color theme="8" tint="0.79998168889431442"/>
      <name val="Franklin Gothic Book"/>
      <family val="2"/>
      <scheme val="minor"/>
    </font>
    <font>
      <sz val="18"/>
      <color theme="3"/>
      <name val="Franklin Gothic Medium"/>
      <family val="2"/>
      <scheme val="major"/>
    </font>
    <font>
      <b/>
      <sz val="11"/>
      <color theme="3"/>
      <name val="Franklin Gothic Book"/>
      <family val="2"/>
      <scheme val="minor"/>
    </font>
    <font>
      <sz val="11"/>
      <color rgb="FF006100"/>
      <name val="Franklin Gothic Book"/>
      <family val="2"/>
      <scheme val="minor"/>
    </font>
    <font>
      <sz val="11"/>
      <color rgb="FF9C0006"/>
      <name val="Franklin Gothic Book"/>
      <family val="2"/>
      <scheme val="minor"/>
    </font>
    <font>
      <sz val="11"/>
      <color rgb="FF9C5700"/>
      <name val="Franklin Gothic Book"/>
      <family val="2"/>
      <scheme val="minor"/>
    </font>
    <font>
      <sz val="11"/>
      <color rgb="FF3F3F76"/>
      <name val="Franklin Gothic Book"/>
      <family val="2"/>
      <scheme val="minor"/>
    </font>
    <font>
      <b/>
      <sz val="11"/>
      <color rgb="FF3F3F3F"/>
      <name val="Franklin Gothic Book"/>
      <family val="2"/>
      <scheme val="minor"/>
    </font>
    <font>
      <b/>
      <sz val="11"/>
      <color rgb="FFFA7D00"/>
      <name val="Franklin Gothic Book"/>
      <family val="2"/>
      <scheme val="minor"/>
    </font>
    <font>
      <sz val="11"/>
      <color rgb="FFFA7D00"/>
      <name val="Franklin Gothic Book"/>
      <family val="2"/>
      <scheme val="minor"/>
    </font>
    <font>
      <b/>
      <sz val="11"/>
      <color theme="0"/>
      <name val="Franklin Gothic Book"/>
      <family val="2"/>
      <scheme val="minor"/>
    </font>
    <font>
      <sz val="11"/>
      <color rgb="FFFF0000"/>
      <name val="Franklin Gothic Book"/>
      <family val="2"/>
      <scheme val="minor"/>
    </font>
    <font>
      <i/>
      <sz val="11"/>
      <color rgb="FF7F7F7F"/>
      <name val="Franklin Gothic Book"/>
      <family val="2"/>
      <scheme val="minor"/>
    </font>
    <font>
      <b/>
      <sz val="11"/>
      <color theme="1"/>
      <name val="Franklin Gothic Book"/>
      <family val="2"/>
      <scheme val="minor"/>
    </font>
  </fonts>
  <fills count="37">
    <fill>
      <patternFill patternType="none"/>
    </fill>
    <fill>
      <patternFill patternType="gray125"/>
    </fill>
    <fill>
      <patternFill patternType="solid">
        <fgColor theme="8" tint="0.79998168889431442"/>
        <bgColor indexed="64"/>
      </patternFill>
    </fill>
    <fill>
      <patternFill patternType="solid">
        <fgColor theme="8" tint="-0.24994659260841701"/>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0" fontId="4" fillId="0" borderId="0" applyNumberFormat="0" applyFill="0" applyProtection="0">
      <alignment vertical="top"/>
    </xf>
    <xf numFmtId="0" fontId="5" fillId="0" borderId="0" applyNumberFormat="0" applyFill="0" applyAlignment="0" applyProtection="0"/>
    <xf numFmtId="3" fontId="1" fillId="0" borderId="0" applyFont="0" applyFill="0" applyBorder="0" applyProtection="0">
      <alignment horizontal="center" vertical="center"/>
    </xf>
    <xf numFmtId="0" fontId="3" fillId="3" borderId="0" applyNumberFormat="0" applyProtection="0">
      <alignment horizontal="right" vertical="top" indent="1"/>
    </xf>
    <xf numFmtId="14" fontId="1" fillId="0" borderId="0" applyFont="0" applyFill="0" applyBorder="0">
      <alignment horizontal="center" vertical="center" wrapText="1"/>
    </xf>
    <xf numFmtId="0" fontId="2" fillId="0" borderId="0"/>
    <xf numFmtId="0" fontId="6" fillId="2" borderId="0">
      <alignment wrapText="1"/>
    </xf>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9" fillId="6" borderId="0" applyNumberFormat="0" applyBorder="0" applyAlignment="0" applyProtection="0"/>
    <xf numFmtId="0" fontId="10" fillId="7" borderId="0" applyNumberFormat="0" applyBorder="0" applyAlignment="0" applyProtection="0"/>
    <xf numFmtId="0" fontId="11" fillId="8" borderId="0" applyNumberFormat="0" applyBorder="0" applyAlignment="0" applyProtection="0"/>
    <xf numFmtId="0" fontId="12" fillId="9" borderId="1" applyNumberFormat="0" applyAlignment="0" applyProtection="0"/>
    <xf numFmtId="0" fontId="13" fillId="10" borderId="2" applyNumberFormat="0" applyAlignment="0" applyProtection="0"/>
    <xf numFmtId="0" fontId="14" fillId="10" borderId="1" applyNumberFormat="0" applyAlignment="0" applyProtection="0"/>
    <xf numFmtId="0" fontId="15" fillId="0" borderId="3" applyNumberFormat="0" applyFill="0" applyAlignment="0" applyProtection="0"/>
    <xf numFmtId="0" fontId="16" fillId="11" borderId="4" applyNumberFormat="0" applyAlignment="0" applyProtection="0"/>
    <xf numFmtId="0" fontId="17" fillId="0" borderId="0" applyNumberFormat="0" applyFill="0" applyBorder="0" applyAlignment="0" applyProtection="0"/>
    <xf numFmtId="0" fontId="1" fillId="12" borderId="5" applyNumberFormat="0" applyFont="0" applyAlignment="0" applyProtection="0"/>
    <xf numFmtId="0" fontId="18" fillId="0" borderId="0" applyNumberFormat="0" applyFill="0" applyBorder="0" applyAlignment="0" applyProtection="0"/>
    <xf numFmtId="0" fontId="19" fillId="0" borderId="6" applyNumberFormat="0" applyFill="0" applyAlignment="0" applyProtection="0"/>
    <xf numFmtId="0" fontId="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24">
    <xf numFmtId="0" fontId="0" fillId="0" borderId="0" xfId="0"/>
    <xf numFmtId="0" fontId="4" fillId="0" borderId="0" xfId="1" applyAlignment="1">
      <alignment vertical="center"/>
    </xf>
    <xf numFmtId="0" fontId="5" fillId="0" borderId="0" xfId="2" applyAlignment="1"/>
    <xf numFmtId="0" fontId="0" fillId="0" borderId="0" xfId="0" applyAlignment="1">
      <alignment wrapText="1"/>
    </xf>
    <xf numFmtId="0" fontId="5" fillId="0" borderId="0" xfId="2"/>
    <xf numFmtId="0" fontId="0" fillId="0" borderId="0" xfId="0" applyFont="1" applyFill="1" applyBorder="1" applyAlignment="1">
      <alignment wrapText="1"/>
    </xf>
    <xf numFmtId="14" fontId="0" fillId="0" borderId="0" xfId="0" applyNumberFormat="1" applyAlignment="1">
      <alignment wrapText="1"/>
    </xf>
    <xf numFmtId="0" fontId="5" fillId="0" borderId="0" xfId="2" applyNumberFormat="1"/>
    <xf numFmtId="14" fontId="0" fillId="0" borderId="0" xfId="0" applyNumberFormat="1" applyAlignment="1">
      <alignment horizontal="center"/>
    </xf>
    <xf numFmtId="0" fontId="0" fillId="0" borderId="0" xfId="0" applyAlignment="1">
      <alignment horizontal="center"/>
    </xf>
    <xf numFmtId="0" fontId="4" fillId="0" borderId="0" xfId="1">
      <alignment vertical="top"/>
    </xf>
    <xf numFmtId="0" fontId="3" fillId="3" borderId="0" xfId="4">
      <alignment horizontal="right" vertical="top" indent="1"/>
    </xf>
    <xf numFmtId="0" fontId="0" fillId="2" borderId="0" xfId="0" applyFill="1"/>
    <xf numFmtId="3" fontId="0" fillId="0" borderId="0" xfId="3" applyFont="1" applyFill="1" applyBorder="1">
      <alignment horizontal="center" vertical="center"/>
    </xf>
    <xf numFmtId="3" fontId="0" fillId="0" borderId="0" xfId="3" applyFont="1">
      <alignment horizontal="center" vertical="center"/>
    </xf>
    <xf numFmtId="0" fontId="2" fillId="0" borderId="0" xfId="6"/>
    <xf numFmtId="0" fontId="0" fillId="4" borderId="0" xfId="0" applyFill="1"/>
    <xf numFmtId="0" fontId="6" fillId="2" borderId="0" xfId="7">
      <alignment wrapText="1"/>
    </xf>
    <xf numFmtId="0" fontId="6" fillId="5" borderId="0" xfId="7" applyFill="1">
      <alignment wrapText="1"/>
    </xf>
    <xf numFmtId="164" fontId="0" fillId="0" borderId="0" xfId="0" applyNumberFormat="1"/>
    <xf numFmtId="0" fontId="2" fillId="0" borderId="0" xfId="6" applyAlignment="1">
      <alignment wrapText="1"/>
    </xf>
    <xf numFmtId="14" fontId="0" fillId="0" borderId="0" xfId="5" applyFont="1" applyFill="1" applyBorder="1" applyAlignment="1">
      <alignment horizontal="center" vertical="center" wrapText="1"/>
    </xf>
    <xf numFmtId="14" fontId="0" fillId="0" borderId="0" xfId="5" applyFont="1" applyFill="1" applyAlignment="1">
      <alignment horizontal="center" vertical="center" wrapText="1"/>
    </xf>
    <xf numFmtId="0" fontId="0" fillId="0" borderId="0" xfId="0" applyAlignment="1"/>
  </cellXfs>
  <cellStyles count="50">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5" builtinId="27" customBuiltin="1"/>
    <cellStyle name="Calculation" xfId="19" builtinId="22" customBuiltin="1"/>
    <cellStyle name="Check Cell" xfId="21" builtinId="23" customBuiltin="1"/>
    <cellStyle name="Comma" xfId="3" builtinId="3" customBuiltin="1"/>
    <cellStyle name="Comma [0]" xfId="8" builtinId="6" customBuiltin="1"/>
    <cellStyle name="Currency" xfId="9" builtinId="4" customBuiltin="1"/>
    <cellStyle name="Currency [0]" xfId="10" builtinId="7" customBuiltin="1"/>
    <cellStyle name="Explanatory Text" xfId="24" builtinId="53" customBuiltin="1"/>
    <cellStyle name="Good" xfId="14" builtinId="26" customBuiltin="1"/>
    <cellStyle name="Heading 1" xfId="1" builtinId="16" customBuiltin="1"/>
    <cellStyle name="Heading 2" xfId="2" builtinId="17" customBuiltin="1"/>
    <cellStyle name="Heading 3" xfId="4" builtinId="18" customBuiltin="1"/>
    <cellStyle name="Heading 4" xfId="13" builtinId="19" customBuiltin="1"/>
    <cellStyle name="Input" xfId="17" builtinId="20" customBuiltin="1"/>
    <cellStyle name="Linked Cell" xfId="20" builtinId="24" customBuiltin="1"/>
    <cellStyle name="Neutral" xfId="16" builtinId="28" customBuiltin="1"/>
    <cellStyle name="Normal" xfId="0" builtinId="0" customBuiltin="1"/>
    <cellStyle name="Note" xfId="23" builtinId="10" customBuiltin="1"/>
    <cellStyle name="Output" xfId="18" builtinId="21" customBuiltin="1"/>
    <cellStyle name="Percent" xfId="11" builtinId="5" customBuiltin="1"/>
    <cellStyle name="Title" xfId="12" builtinId="15" customBuiltin="1"/>
    <cellStyle name="Total" xfId="25" builtinId="25" customBuiltin="1"/>
    <cellStyle name="Warning Text" xfId="22" builtinId="11" customBuiltin="1"/>
    <cellStyle name="zСкрытыйТекст" xfId="6"/>
    <cellStyle name="zСкрытыйТекстДиаграммы" xfId="7"/>
    <cellStyle name="Дата" xfId="5"/>
  </cellStyles>
  <dxfs count="10">
    <dxf>
      <alignment horizontal="center" vertical="bottom" textRotation="0" wrapText="0" indent="0" justifyLastLine="0" shrinkToFit="0" readingOrder="0"/>
    </dxf>
    <dxf>
      <alignment horizontal="center" vertical="bottom" textRotation="0" wrapText="0" indent="0" justifyLastLine="0" shrinkToFit="0" readingOrder="0"/>
    </dxf>
    <dxf>
      <alignment horizontal="general" vertical="bottom" textRotation="0" wrapText="0" indent="0" justifyLastLine="0" shrinkToFit="0" readingOrder="0"/>
    </dxf>
    <dxf>
      <numFmt numFmtId="165" formatCode="dd/mm/yyyy"/>
      <alignment horizontal="general" vertical="bottom" textRotation="0" wrapText="1" indent="0" justifyLastLine="0" shrinkToFit="0" readingOrder="0"/>
    </dxf>
    <dxf>
      <numFmt numFmtId="165" formatCode="dd/mm/yyyy"/>
      <alignment horizontal="center" vertical="bottom" textRotation="0" wrapText="0" indent="0" justifyLastLine="0" shrinkToFit="0" readingOrder="0"/>
    </dxf>
    <dxf>
      <font>
        <b val="0"/>
        <i val="0"/>
        <strike val="0"/>
        <condense val="0"/>
        <extend val="0"/>
        <outline val="0"/>
        <shadow val="0"/>
        <u val="none"/>
        <vertAlign val="baseline"/>
        <sz val="11"/>
        <color theme="1"/>
        <name val="Franklin Gothic Book"/>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Franklin Gothic Book"/>
        <family val="2"/>
        <scheme val="minor"/>
      </font>
      <fill>
        <patternFill patternType="none">
          <fgColor indexed="64"/>
          <bgColor indexed="65"/>
        </patternFill>
      </fill>
    </dxf>
    <dxf>
      <fill>
        <patternFill patternType="solid">
          <fgColor theme="5" tint="0.79992065187536243"/>
          <bgColor theme="8" tint="0.79998168889431442"/>
        </patternFill>
      </fill>
    </dxf>
    <dxf>
      <font>
        <color theme="8" tint="-0.499984740745262"/>
      </font>
      <border>
        <bottom style="thin">
          <color theme="8"/>
        </bottom>
      </border>
    </dxf>
    <dxf>
      <font>
        <b val="0"/>
        <i val="0"/>
        <color theme="8" tint="-0.499984740745262"/>
      </font>
      <border>
        <top style="thin">
          <color theme="8"/>
        </top>
        <bottom style="thin">
          <color theme="8"/>
        </bottom>
      </border>
    </dxf>
  </dxfs>
  <tableStyles count="1" defaultTableStyle="Стиль таблицы «План разработки продукта»" defaultPivotStyle="PivotStyleLight16">
    <tableStyle name="Стиль таблицы «План разработки продукта»" pivot="0" count="3">
      <tableStyleElement type="wholeTable" dxfId="9"/>
      <tableStyleElement type="headerRow" dxfId="8"/>
      <tableStyleElement type="firstRowStripe" dxfId="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0.95827541318139831"/>
        </c:manualLayout>
      </c:layout>
      <c:scatterChart>
        <c:scatterStyle val="lineMarker"/>
        <c:varyColors val="0"/>
        <c:ser>
          <c:idx val="0"/>
          <c:order val="0"/>
          <c:tx>
            <c:strRef>
              <c:f>'Данные диаграммы'!$D$3</c:f>
              <c:strCache>
                <c:ptCount val="1"/>
                <c:pt idx="0">
                  <c:v>Позиция</c:v>
                </c:pt>
              </c:strCache>
            </c:strRef>
          </c:tx>
          <c:spPr>
            <a:ln w="19050" cap="rnd">
              <a:noFill/>
              <a:round/>
            </a:ln>
            <a:effectLst/>
          </c:spPr>
          <c:marker>
            <c:symbol val="circle"/>
            <c:size val="5"/>
            <c:spPr>
              <a:solidFill>
                <a:schemeClr val="accent5">
                  <a:lumMod val="50000"/>
                </a:schemeClr>
              </a:solidFill>
              <a:ln w="9525">
                <a:solidFill>
                  <a:schemeClr val="accent5"/>
                </a:solidFill>
              </a:ln>
              <a:effectLst/>
            </c:spPr>
          </c:marker>
          <c:dLbls>
            <c:dLbl>
              <c:idx val="0"/>
              <c:tx>
                <c:rich>
                  <a:bodyPr/>
                  <a:lstStyle/>
                  <a:p>
                    <a:fld id="{62682479-A3A3-435F-9464-952218ED07D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738F-4955-B7A2-9C15639C0302}"/>
                </c:ext>
              </c:extLst>
            </c:dLbl>
            <c:dLbl>
              <c:idx val="1"/>
              <c:tx>
                <c:rich>
                  <a:bodyPr/>
                  <a:lstStyle/>
                  <a:p>
                    <a:fld id="{83F19EA3-B313-49D8-BAD8-579BC7FDE3D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738F-4955-B7A2-9C15639C0302}"/>
                </c:ext>
              </c:extLst>
            </c:dLbl>
            <c:dLbl>
              <c:idx val="2"/>
              <c:tx>
                <c:rich>
                  <a:bodyPr/>
                  <a:lstStyle/>
                  <a:p>
                    <a:fld id="{C7579671-062D-43F4-8F12-DF74269D8D1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738F-4955-B7A2-9C15639C0302}"/>
                </c:ext>
              </c:extLst>
            </c:dLbl>
            <c:dLbl>
              <c:idx val="3"/>
              <c:tx>
                <c:rich>
                  <a:bodyPr/>
                  <a:lstStyle/>
                  <a:p>
                    <a:fld id="{A84B7332-30E7-4777-841C-A57325C9B69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738F-4955-B7A2-9C15639C0302}"/>
                </c:ext>
              </c:extLst>
            </c:dLbl>
            <c:dLbl>
              <c:idx val="4"/>
              <c:tx>
                <c:rich>
                  <a:bodyPr/>
                  <a:lstStyle/>
                  <a:p>
                    <a:fld id="{14B886D2-E949-4E3B-8F77-D98442201DF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738F-4955-B7A2-9C15639C0302}"/>
                </c:ext>
              </c:extLst>
            </c:dLbl>
            <c:dLbl>
              <c:idx val="5"/>
              <c:tx>
                <c:rich>
                  <a:bodyPr/>
                  <a:lstStyle/>
                  <a:p>
                    <a:fld id="{8034FAD9-9211-4F06-BCE2-985D57B3FA1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738F-4955-B7A2-9C15639C0302}"/>
                </c:ext>
              </c:extLst>
            </c:dLbl>
            <c:dLbl>
              <c:idx val="6"/>
              <c:tx>
                <c:rich>
                  <a:bodyPr/>
                  <a:lstStyle/>
                  <a:p>
                    <a:fld id="{AC5CDF95-62FA-4E61-830A-390C295594D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738F-4955-B7A2-9C15639C0302}"/>
                </c:ext>
              </c:extLst>
            </c:dLbl>
            <c:dLbl>
              <c:idx val="7"/>
              <c:tx>
                <c:rich>
                  <a:bodyPr/>
                  <a:lstStyle/>
                  <a:p>
                    <a:fld id="{5377B2B5-ABCE-49AF-8AA3-5F568D4C531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738F-4955-B7A2-9C15639C0302}"/>
                </c:ext>
              </c:extLst>
            </c:dLbl>
            <c:dLbl>
              <c:idx val="8"/>
              <c:tx>
                <c:rich>
                  <a:bodyPr/>
                  <a:lstStyle/>
                  <a:p>
                    <a:fld id="{BEAF9EF6-E998-4FD2-9EF3-65F96DA498D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738F-4955-B7A2-9C15639C0302}"/>
                </c:ext>
              </c:extLst>
            </c:dLbl>
            <c:dLbl>
              <c:idx val="9"/>
              <c:tx>
                <c:rich>
                  <a:bodyPr/>
                  <a:lstStyle/>
                  <a:p>
                    <a:fld id="{125FDDF8-2937-4CE4-8EB9-A742427E599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738F-4955-B7A2-9C15639C0302}"/>
                </c:ext>
              </c:extLst>
            </c:dLbl>
            <c:spPr>
              <a:noFill/>
              <a:ln>
                <a:noFill/>
              </a:ln>
              <a:effectLst/>
            </c:spPr>
            <c:txPr>
              <a:bodyPr rot="0" spcFirstLastPara="1" vertOverflow="ellipsis" horzOverflow="clip" vert="horz" wrap="none" lIns="38100" tIns="19050" rIns="38100" bIns="19050" anchor="ctr" anchorCtr="1">
                <a:spAutoFit/>
              </a:bodyPr>
              <a:lstStyle/>
              <a:p>
                <a:pPr>
                  <a:defRPr sz="1100" b="0" i="0" u="none" strike="noStrike" kern="1200" baseline="0">
                    <a:solidFill>
                      <a:schemeClr val="accent5">
                        <a:lumMod val="50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DataLabelsRange val="1"/>
                <c15:showLeaderLines val="0"/>
              </c:ext>
            </c:extLst>
          </c:dLbls>
          <c:errBars>
            <c:errDir val="y"/>
            <c:errBarType val="minus"/>
            <c:errValType val="percentage"/>
            <c:noEndCap val="1"/>
            <c:val val="100"/>
            <c:spPr>
              <a:noFill/>
              <a:ln w="9525" cap="rnd" cmpd="sng" algn="ctr">
                <a:solidFill>
                  <a:schemeClr val="accent5">
                    <a:lumMod val="75000"/>
                  </a:schemeClr>
                </a:solidFill>
                <a:round/>
              </a:ln>
              <a:effectLst/>
            </c:spPr>
          </c:errBars>
          <c:xVal>
            <c:multiLvlStrRef>
              <c:f>'Данные диаграммы'!$B$4:$C$13</c:f>
              <c:multiLvlStrCache>
                <c:ptCount val="10"/>
                <c:lvl>
                  <c:pt idx="0">
                    <c:v>Начало</c:v>
                  </c:pt>
                  <c:pt idx="1">
                    <c:v>Анализ проблемы
Мероприятие 1</c:v>
                  </c:pt>
                  <c:pt idx="2">
                    <c:v>Разработка экономического обоснования
Мероприятие 1
Мероприятие 2</c:v>
                  </c:pt>
                  <c:pt idx="3">
                    <c:v>Просмотр презентации</c:v>
                  </c:pt>
                  <c:pt idx="4">
                    <c:v>Подбор руководителей
Мероприятие 1
Мероприятие 2</c:v>
                  </c:pt>
                  <c:pt idx="5">
                    <c:v>Выработка общей позиции руководства
Мероприятие 1
Мероприятие 2
Мероприятие 3</c:v>
                  </c:pt>
                  <c:pt idx="6">
                    <c:v>Вовлечение заинтересованных лиц</c:v>
                  </c:pt>
                  <c:pt idx="7">
                    <c:v>Подбор ресурсов</c:v>
                  </c:pt>
                  <c:pt idx="8">
                    <c:v>Создание команды
Мероприятие 1 </c:v>
                  </c:pt>
                  <c:pt idx="9">
                    <c:v>Начало работы команды
Мероприятие 1 
Мероприятие 2
Мероприятие 3
Мероприятие 4</c:v>
                  </c:pt>
                </c:lvl>
                <c:lvl>
                  <c:pt idx="0">
                    <c:v>6/29/2018</c:v>
                  </c:pt>
                  <c:pt idx="1">
                    <c:v>7/9/2018</c:v>
                  </c:pt>
                  <c:pt idx="2">
                    <c:v>7/29/2018</c:v>
                  </c:pt>
                  <c:pt idx="3">
                    <c:v>8/28/2018</c:v>
                  </c:pt>
                  <c:pt idx="4">
                    <c:v>10/7/2018</c:v>
                  </c:pt>
                  <c:pt idx="5">
                    <c:v>11/26/2018</c:v>
                  </c:pt>
                  <c:pt idx="6">
                    <c:v>1/25/2019</c:v>
                  </c:pt>
                  <c:pt idx="7">
                    <c:v>4/5/2019</c:v>
                  </c:pt>
                  <c:pt idx="8">
                    <c:v>6/24/2019</c:v>
                  </c:pt>
                  <c:pt idx="9">
                    <c:v>9/22/2019</c:v>
                  </c:pt>
                </c:lvl>
              </c:multiLvlStrCache>
            </c:multiLvlStrRef>
          </c:xVal>
          <c:yVal>
            <c:numRef>
              <c:f>'Данные диаграммы'!$D$4:$D$13</c:f>
              <c:numCache>
                <c:formatCode>General</c:formatCode>
                <c:ptCount val="10"/>
                <c:pt idx="0">
                  <c:v>1</c:v>
                </c:pt>
                <c:pt idx="1">
                  <c:v>-2</c:v>
                </c:pt>
                <c:pt idx="2">
                  <c:v>1</c:v>
                </c:pt>
                <c:pt idx="3">
                  <c:v>-1</c:v>
                </c:pt>
                <c:pt idx="4">
                  <c:v>-0.5</c:v>
                </c:pt>
                <c:pt idx="5">
                  <c:v>2</c:v>
                </c:pt>
                <c:pt idx="6">
                  <c:v>0.5</c:v>
                </c:pt>
                <c:pt idx="7">
                  <c:v>-1</c:v>
                </c:pt>
                <c:pt idx="8">
                  <c:v>0.5</c:v>
                </c:pt>
                <c:pt idx="9">
                  <c:v>-2</c:v>
                </c:pt>
              </c:numCache>
            </c:numRef>
          </c:yVal>
          <c:smooth val="0"/>
          <c:extLst>
            <c:ext xmlns:c15="http://schemas.microsoft.com/office/drawing/2012/chart" uri="{02D57815-91ED-43cb-92C2-25804820EDAC}">
              <c15:datalabelsRange>
                <c15:f>'Данные диаграммы'!$C$4:$C$13</c15:f>
                <c15:dlblRangeCache>
                  <c:ptCount val="10"/>
                  <c:pt idx="0">
                    <c:v>Начало</c:v>
                  </c:pt>
                  <c:pt idx="1">
                    <c:v>Анализ проблемы
Мероприятие 1</c:v>
                  </c:pt>
                  <c:pt idx="2">
                    <c:v>Разработка экономического обоснования
Мероприятие 1
Мероприятие 2</c:v>
                  </c:pt>
                  <c:pt idx="3">
                    <c:v>Просмотр презентации</c:v>
                  </c:pt>
                  <c:pt idx="4">
                    <c:v>Подбор руководителей
Мероприятие 1
Мероприятие 2</c:v>
                  </c:pt>
                  <c:pt idx="5">
                    <c:v>Выработка общей позиции руководства
Мероприятие 1
Мероприятие 2
Мероприятие 3</c:v>
                  </c:pt>
                  <c:pt idx="6">
                    <c:v>Вовлечение заинтересованных лиц</c:v>
                  </c:pt>
                  <c:pt idx="7">
                    <c:v>Подбор ресурсов</c:v>
                  </c:pt>
                  <c:pt idx="8">
                    <c:v>Создание команды
Мероприятие 1 </c:v>
                  </c:pt>
                  <c:pt idx="9">
                    <c:v>Начало работы команды
Мероприятие 1 
Мероприятие 2
Мероприятие 3
Мероприятие 4</c:v>
                  </c:pt>
                </c15:dlblRangeCache>
              </c15:datalabelsRange>
            </c:ext>
            <c:ext xmlns:c16="http://schemas.microsoft.com/office/drawing/2014/chart" uri="{C3380CC4-5D6E-409C-BE32-E72D297353CC}">
              <c16:uniqueId val="{0000000A-738F-4955-B7A2-9C15639C0302}"/>
            </c:ext>
          </c:extLst>
        </c:ser>
        <c:dLbls>
          <c:showLegendKey val="0"/>
          <c:showVal val="0"/>
          <c:showCatName val="0"/>
          <c:showSerName val="0"/>
          <c:showPercent val="0"/>
          <c:showBubbleSize val="0"/>
        </c:dLbls>
        <c:axId val="966684360"/>
        <c:axId val="966683048"/>
      </c:scatterChart>
      <c:valAx>
        <c:axId val="966684360"/>
        <c:scaling>
          <c:orientation val="minMax"/>
          <c:max val="12"/>
        </c:scaling>
        <c:delete val="0"/>
        <c:axPos val="b"/>
        <c:majorTickMark val="none"/>
        <c:minorTickMark val="none"/>
        <c:tickLblPos val="none"/>
        <c:spPr>
          <a:solidFill>
            <a:schemeClr val="accent5">
              <a:lumMod val="75000"/>
            </a:schemeClr>
          </a:solidFill>
          <a:ln w="63500" cap="flat" cmpd="sng" algn="ctr">
            <a:solidFill>
              <a:schemeClr val="accent5">
                <a:lumMod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6683048"/>
        <c:crosses val="autoZero"/>
        <c:crossBetween val="midCat"/>
        <c:majorUnit val="2"/>
        <c:minorUnit val="0.2"/>
      </c:valAx>
      <c:valAx>
        <c:axId val="966683048"/>
        <c:scaling>
          <c:orientation val="minMax"/>
        </c:scaling>
        <c:delete val="0"/>
        <c:axPos val="l"/>
        <c:numFmt formatCode="General"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6684360"/>
        <c:crosses val="autoZero"/>
        <c:crossBetween val="midCat"/>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Scroll" dx="22" fmlaLink="'Данные диаграммы'!$B$17" horiz="1" max="10" page="4" val="0"/>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0</xdr:row>
      <xdr:rowOff>9526</xdr:rowOff>
    </xdr:from>
    <xdr:to>
      <xdr:col>3</xdr:col>
      <xdr:colOff>3505199</xdr:colOff>
      <xdr:row>4</xdr:row>
      <xdr:rowOff>28576</xdr:rowOff>
    </xdr:to>
    <xdr:graphicFrame macro="">
      <xdr:nvGraphicFramePr>
        <xdr:cNvPr id="2" name="Диаграмма 1" descr="Точечная диаграмма для отображения вех выше или ниже временной шкалы.">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absolute">
        <xdr:from>
          <xdr:col>0</xdr:col>
          <xdr:colOff>9525</xdr:colOff>
          <xdr:row>2</xdr:row>
          <xdr:rowOff>209550</xdr:rowOff>
        </xdr:from>
        <xdr:to>
          <xdr:col>3</xdr:col>
          <xdr:colOff>4705350</xdr:colOff>
          <xdr:row>4</xdr:row>
          <xdr:rowOff>28575</xdr:rowOff>
        </xdr:to>
        <xdr:sp macro="" textlink="">
          <xdr:nvSpPr>
            <xdr:cNvPr id="4098" name="Полоса прокрутки 2" descr="Scrollbar to navigate the roadmap"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absolute">
    <xdr:from>
      <xdr:col>0</xdr:col>
      <xdr:colOff>19049</xdr:colOff>
      <xdr:row>0</xdr:row>
      <xdr:rowOff>1038225</xdr:rowOff>
    </xdr:from>
    <xdr:to>
      <xdr:col>3</xdr:col>
      <xdr:colOff>4605526</xdr:colOff>
      <xdr:row>1</xdr:row>
      <xdr:rowOff>1880920</xdr:rowOff>
    </xdr:to>
    <xdr:grpSp>
      <xdr:nvGrpSpPr>
        <xdr:cNvPr id="44" name="Группа 43" descr="Маркер даты вехи на временной шкале плана разработки">
          <a:extLst>
            <a:ext uri="{FF2B5EF4-FFF2-40B4-BE49-F238E27FC236}">
              <a16:creationId xmlns:a16="http://schemas.microsoft.com/office/drawing/2014/main" id="{00000000-0008-0000-0100-00002C000000}"/>
            </a:ext>
          </a:extLst>
        </xdr:cNvPr>
        <xdr:cNvGrpSpPr/>
      </xdr:nvGrpSpPr>
      <xdr:grpSpPr>
        <a:xfrm>
          <a:off x="19049" y="1038225"/>
          <a:ext cx="11815952" cy="4081195"/>
          <a:chOff x="19049" y="1247137"/>
          <a:chExt cx="11815952" cy="3902696"/>
        </a:xfrm>
      </xdr:grpSpPr>
      <xdr:grpSp>
        <xdr:nvGrpSpPr>
          <xdr:cNvPr id="35" name="Группа 34" descr="Маркер даты вехи на временной шкале плана разработки">
            <a:extLst>
              <a:ext uri="{FF2B5EF4-FFF2-40B4-BE49-F238E27FC236}">
                <a16:creationId xmlns:a16="http://schemas.microsoft.com/office/drawing/2014/main" id="{00000000-0008-0000-0100-000023000000}"/>
              </a:ext>
            </a:extLst>
          </xdr:cNvPr>
          <xdr:cNvGrpSpPr/>
        </xdr:nvGrpSpPr>
        <xdr:grpSpPr>
          <a:xfrm>
            <a:off x="11039473" y="2302210"/>
            <a:ext cx="795528" cy="994205"/>
            <a:chOff x="11039473" y="2302210"/>
            <a:chExt cx="795528" cy="994205"/>
          </a:xfrm>
        </xdr:grpSpPr>
        <xdr:sp macro="" textlink="'Данные диаграммы'!C26">
          <xdr:nvSpPr>
            <xdr:cNvPr id="12" name="Круг: пустой 11" descr="Дата вехи в круге.">
              <a:extLst>
                <a:ext uri="{FF2B5EF4-FFF2-40B4-BE49-F238E27FC236}">
                  <a16:creationId xmlns:a16="http://schemas.microsoft.com/office/drawing/2014/main" id="{00000000-0008-0000-0100-00000C000000}"/>
                </a:ext>
              </a:extLst>
            </xdr:cNvPr>
            <xdr:cNvSpPr/>
          </xdr:nvSpPr>
          <xdr:spPr>
            <a:xfrm>
              <a:off x="11039473" y="2302210"/>
              <a:ext cx="795528" cy="795528"/>
            </a:xfrm>
            <a:prstGeom prst="donut">
              <a:avLst>
                <a:gd name="adj" fmla="val 7296"/>
              </a:avLst>
            </a:prstGeom>
            <a:solidFill>
              <a:schemeClr val="accent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rtl="0"/>
              <a:fld id="{51C3DD85-C4E3-4480-BAE7-0BC021FAECDC}" type="TxLink">
                <a:rPr lang="en-US" sz="1400" b="0" i="0" u="none" strike="noStrike">
                  <a:solidFill>
                    <a:srgbClr val="000000"/>
                  </a:solidFill>
                  <a:latin typeface="Corbel" panose="020B0503020204020204" pitchFamily="34" charset="0"/>
                </a:rPr>
                <a:pPr algn="ctr" rtl="0"/>
                <a:t>22 сен</a:t>
              </a:fld>
              <a:endParaRPr lang="en-US" sz="1400">
                <a:solidFill>
                  <a:schemeClr val="tx1"/>
                </a:solidFill>
                <a:latin typeface="Corbel" panose="020B0503020204020204" pitchFamily="34" charset="0"/>
              </a:endParaRPr>
            </a:p>
          </xdr:txBody>
        </xdr:sp>
        <xdr:grpSp>
          <xdr:nvGrpSpPr>
            <xdr:cNvPr id="20" name="Группа 19" descr="Маркер даты вехи на временной шкале плана разработки">
              <a:extLst>
                <a:ext uri="{FF2B5EF4-FFF2-40B4-BE49-F238E27FC236}">
                  <a16:creationId xmlns:a16="http://schemas.microsoft.com/office/drawing/2014/main" id="{00000000-0008-0000-0100-000014000000}"/>
                </a:ext>
              </a:extLst>
            </xdr:cNvPr>
            <xdr:cNvGrpSpPr/>
          </xdr:nvGrpSpPr>
          <xdr:grpSpPr>
            <a:xfrm>
              <a:off x="11106150" y="3131823"/>
              <a:ext cx="683133" cy="164592"/>
              <a:chOff x="14306550" y="2374586"/>
              <a:chExt cx="683133" cy="164592"/>
            </a:xfrm>
          </xdr:grpSpPr>
          <xdr:sp macro="" textlink="">
            <xdr:nvSpPr>
              <xdr:cNvPr id="19" name="Блок-схема: Соединительная линия 18" descr="Декоративный круг">
                <a:extLst>
                  <a:ext uri="{FF2B5EF4-FFF2-40B4-BE49-F238E27FC236}">
                    <a16:creationId xmlns:a16="http://schemas.microsoft.com/office/drawing/2014/main" id="{00000000-0008-0000-0100-000013000000}"/>
                  </a:ext>
                </a:extLst>
              </xdr:cNvPr>
              <xdr:cNvSpPr/>
            </xdr:nvSpPr>
            <xdr:spPr>
              <a:xfrm>
                <a:off x="14306550" y="2423543"/>
                <a:ext cx="64008" cy="66675"/>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3" name="Блок-схема: Соединительная линия 22" descr="Декоративный круг">
                <a:extLst>
                  <a:ext uri="{FF2B5EF4-FFF2-40B4-BE49-F238E27FC236}">
                    <a16:creationId xmlns:a16="http://schemas.microsoft.com/office/drawing/2014/main" id="{00000000-0008-0000-0100-000017000000}"/>
                  </a:ext>
                </a:extLst>
              </xdr:cNvPr>
              <xdr:cNvSpPr/>
            </xdr:nvSpPr>
            <xdr:spPr>
              <a:xfrm>
                <a:off x="14418564" y="2406588"/>
                <a:ext cx="100584" cy="100584"/>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4" name="Блок-схема: Соединительная линия 23" descr="Декоративный круг">
                <a:extLst>
                  <a:ext uri="{FF2B5EF4-FFF2-40B4-BE49-F238E27FC236}">
                    <a16:creationId xmlns:a16="http://schemas.microsoft.com/office/drawing/2014/main" id="{00000000-0008-0000-0100-000018000000}"/>
                  </a:ext>
                </a:extLst>
              </xdr:cNvPr>
              <xdr:cNvSpPr/>
            </xdr:nvSpPr>
            <xdr:spPr>
              <a:xfrm>
                <a:off x="14567154" y="2374586"/>
                <a:ext cx="161925" cy="164592"/>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6" name="Блок-схема: Соединительная линия 25" descr="Декоративный круг">
                <a:extLst>
                  <a:ext uri="{FF2B5EF4-FFF2-40B4-BE49-F238E27FC236}">
                    <a16:creationId xmlns:a16="http://schemas.microsoft.com/office/drawing/2014/main" id="{00000000-0008-0000-0100-00001A000000}"/>
                  </a:ext>
                </a:extLst>
              </xdr:cNvPr>
              <xdr:cNvSpPr/>
            </xdr:nvSpPr>
            <xdr:spPr>
              <a:xfrm rot="10800000">
                <a:off x="14925675" y="2423543"/>
                <a:ext cx="64008" cy="66675"/>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7" name="Блок-схема: Соединительная линия 26" descr="Декоративный круг">
                <a:extLst>
                  <a:ext uri="{FF2B5EF4-FFF2-40B4-BE49-F238E27FC236}">
                    <a16:creationId xmlns:a16="http://schemas.microsoft.com/office/drawing/2014/main" id="{00000000-0008-0000-0100-00001B000000}"/>
                  </a:ext>
                </a:extLst>
              </xdr:cNvPr>
              <xdr:cNvSpPr/>
            </xdr:nvSpPr>
            <xdr:spPr>
              <a:xfrm rot="10800000">
                <a:off x="14777085" y="2406589"/>
                <a:ext cx="100584" cy="100584"/>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grpSp>
      <xdr:grpSp>
        <xdr:nvGrpSpPr>
          <xdr:cNvPr id="43" name="Группа 42" descr="Маркер даты вехи на временной шкале плана разработки">
            <a:extLst>
              <a:ext uri="{FF2B5EF4-FFF2-40B4-BE49-F238E27FC236}">
                <a16:creationId xmlns:a16="http://schemas.microsoft.com/office/drawing/2014/main" id="{00000000-0008-0000-0100-00002B000000}"/>
              </a:ext>
            </a:extLst>
          </xdr:cNvPr>
          <xdr:cNvGrpSpPr/>
        </xdr:nvGrpSpPr>
        <xdr:grpSpPr>
          <a:xfrm>
            <a:off x="19049" y="4144038"/>
            <a:ext cx="795528" cy="1005795"/>
            <a:chOff x="19049" y="4144038"/>
            <a:chExt cx="795528" cy="1005795"/>
          </a:xfrm>
        </xdr:grpSpPr>
        <xdr:sp macro="" textlink="'Данные диаграммы'!C24">
          <xdr:nvSpPr>
            <xdr:cNvPr id="17" name="Круг: пустой 16" descr="Дата вехи в круге.">
              <a:extLst>
                <a:ext uri="{FF2B5EF4-FFF2-40B4-BE49-F238E27FC236}">
                  <a16:creationId xmlns:a16="http://schemas.microsoft.com/office/drawing/2014/main" id="{00000000-0008-0000-0100-000011000000}"/>
                </a:ext>
              </a:extLst>
            </xdr:cNvPr>
            <xdr:cNvSpPr/>
          </xdr:nvSpPr>
          <xdr:spPr>
            <a:xfrm>
              <a:off x="19049" y="4354305"/>
              <a:ext cx="795528" cy="795528"/>
            </a:xfrm>
            <a:prstGeom prst="donut">
              <a:avLst>
                <a:gd name="adj" fmla="val 7296"/>
              </a:avLst>
            </a:prstGeom>
            <a:solidFill>
              <a:schemeClr val="accent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rtl="0"/>
              <a:fld id="{18BE8AA6-CC2A-41BE-B35F-0F761BDA14B5}" type="TxLink">
                <a:rPr lang="en-US" sz="1400" b="0" i="0" u="none" strike="noStrike">
                  <a:solidFill>
                    <a:srgbClr val="000000"/>
                  </a:solidFill>
                  <a:latin typeface="Corbel" panose="020B0503020204020204" pitchFamily="34" charset="0"/>
                </a:rPr>
                <a:pPr algn="ctr" rtl="0"/>
                <a:t>29 июн</a:t>
              </a:fld>
              <a:endParaRPr lang="en-US" sz="1400">
                <a:solidFill>
                  <a:schemeClr val="tx1"/>
                </a:solidFill>
                <a:latin typeface="Corbel" panose="020B0503020204020204" pitchFamily="34" charset="0"/>
              </a:endParaRPr>
            </a:p>
          </xdr:txBody>
        </xdr:sp>
        <xdr:grpSp>
          <xdr:nvGrpSpPr>
            <xdr:cNvPr id="29" name="Группа 28" descr="Маркер даты вехи на временной шкале плана разработки">
              <a:extLst>
                <a:ext uri="{FF2B5EF4-FFF2-40B4-BE49-F238E27FC236}">
                  <a16:creationId xmlns:a16="http://schemas.microsoft.com/office/drawing/2014/main" id="{00000000-0008-0000-0100-00001D000000}"/>
                </a:ext>
              </a:extLst>
            </xdr:cNvPr>
            <xdr:cNvGrpSpPr/>
          </xdr:nvGrpSpPr>
          <xdr:grpSpPr>
            <a:xfrm>
              <a:off x="95250" y="4144038"/>
              <a:ext cx="683133" cy="164592"/>
              <a:chOff x="11610975" y="2839113"/>
              <a:chExt cx="683133" cy="164592"/>
            </a:xfrm>
          </xdr:grpSpPr>
          <xdr:sp macro="" textlink="">
            <xdr:nvSpPr>
              <xdr:cNvPr id="30" name="Блок-схема: Соединительная линия 29" descr="Декоративный круг">
                <a:extLst>
                  <a:ext uri="{FF2B5EF4-FFF2-40B4-BE49-F238E27FC236}">
                    <a16:creationId xmlns:a16="http://schemas.microsoft.com/office/drawing/2014/main" id="{00000000-0008-0000-0100-00001E000000}"/>
                  </a:ext>
                </a:extLst>
              </xdr:cNvPr>
              <xdr:cNvSpPr/>
            </xdr:nvSpPr>
            <xdr:spPr>
              <a:xfrm>
                <a:off x="11610975" y="2888072"/>
                <a:ext cx="64008" cy="66675"/>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1" name="Блок-схема: Соединительная линия 30" descr="Декоративный круг">
                <a:extLst>
                  <a:ext uri="{FF2B5EF4-FFF2-40B4-BE49-F238E27FC236}">
                    <a16:creationId xmlns:a16="http://schemas.microsoft.com/office/drawing/2014/main" id="{00000000-0008-0000-0100-00001F000000}"/>
                  </a:ext>
                </a:extLst>
              </xdr:cNvPr>
              <xdr:cNvSpPr/>
            </xdr:nvSpPr>
            <xdr:spPr>
              <a:xfrm>
                <a:off x="11722989" y="2871117"/>
                <a:ext cx="100584" cy="100584"/>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2" name="Блок-схема: Соединительная линия 31" descr="Декоративный круг">
                <a:extLst>
                  <a:ext uri="{FF2B5EF4-FFF2-40B4-BE49-F238E27FC236}">
                    <a16:creationId xmlns:a16="http://schemas.microsoft.com/office/drawing/2014/main" id="{00000000-0008-0000-0100-000020000000}"/>
                  </a:ext>
                </a:extLst>
              </xdr:cNvPr>
              <xdr:cNvSpPr/>
            </xdr:nvSpPr>
            <xdr:spPr>
              <a:xfrm>
                <a:off x="11871579" y="2839113"/>
                <a:ext cx="161925" cy="164592"/>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3" name="Блок-схема: Соединительная линия 32" descr="Декоративный круг">
                <a:extLst>
                  <a:ext uri="{FF2B5EF4-FFF2-40B4-BE49-F238E27FC236}">
                    <a16:creationId xmlns:a16="http://schemas.microsoft.com/office/drawing/2014/main" id="{00000000-0008-0000-0100-000021000000}"/>
                  </a:ext>
                </a:extLst>
              </xdr:cNvPr>
              <xdr:cNvSpPr/>
            </xdr:nvSpPr>
            <xdr:spPr>
              <a:xfrm rot="10800000">
                <a:off x="12230100" y="2888072"/>
                <a:ext cx="64008" cy="66675"/>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4" name="Блок-схема: Соединительная линия 33" descr="Декоративный круг">
                <a:extLst>
                  <a:ext uri="{FF2B5EF4-FFF2-40B4-BE49-F238E27FC236}">
                    <a16:creationId xmlns:a16="http://schemas.microsoft.com/office/drawing/2014/main" id="{00000000-0008-0000-0100-000022000000}"/>
                  </a:ext>
                </a:extLst>
              </xdr:cNvPr>
              <xdr:cNvSpPr/>
            </xdr:nvSpPr>
            <xdr:spPr>
              <a:xfrm rot="10800000">
                <a:off x="12081510" y="2871118"/>
                <a:ext cx="100584" cy="100584"/>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grpSp>
      <xdr:grpSp>
        <xdr:nvGrpSpPr>
          <xdr:cNvPr id="42" name="Группа 41" descr="Маркер даты вехи на временной шкале плана разработки">
            <a:extLst>
              <a:ext uri="{FF2B5EF4-FFF2-40B4-BE49-F238E27FC236}">
                <a16:creationId xmlns:a16="http://schemas.microsoft.com/office/drawing/2014/main" id="{00000000-0008-0000-0100-00002A000000}"/>
              </a:ext>
            </a:extLst>
          </xdr:cNvPr>
          <xdr:cNvGrpSpPr/>
        </xdr:nvGrpSpPr>
        <xdr:grpSpPr>
          <a:xfrm>
            <a:off x="4648200" y="1247137"/>
            <a:ext cx="795528" cy="1020031"/>
            <a:chOff x="4648200" y="1247137"/>
            <a:chExt cx="795528" cy="1020031"/>
          </a:xfrm>
        </xdr:grpSpPr>
        <xdr:sp macro="" textlink="'Данные диаграммы'!C25">
          <xdr:nvSpPr>
            <xdr:cNvPr id="7" name="Круг: пустой 6" descr="Маркер даты вехи на временной шкале плана разработки">
              <a:extLst>
                <a:ext uri="{FF2B5EF4-FFF2-40B4-BE49-F238E27FC236}">
                  <a16:creationId xmlns:a16="http://schemas.microsoft.com/office/drawing/2014/main" id="{00000000-0008-0000-0100-000007000000}"/>
                </a:ext>
              </a:extLst>
            </xdr:cNvPr>
            <xdr:cNvSpPr/>
          </xdr:nvSpPr>
          <xdr:spPr>
            <a:xfrm>
              <a:off x="4648200" y="1247137"/>
              <a:ext cx="795528" cy="790576"/>
            </a:xfrm>
            <a:prstGeom prst="donut">
              <a:avLst>
                <a:gd name="adj" fmla="val 7296"/>
              </a:avLst>
            </a:prstGeom>
            <a:solidFill>
              <a:schemeClr val="accent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rtl="0"/>
              <a:fld id="{9ED729C5-5D5F-4139-9C6B-15A7EA986722}" type="TxLink">
                <a:rPr lang="en-US" sz="1400" b="0" i="0" u="none" strike="noStrike">
                  <a:solidFill>
                    <a:srgbClr val="000000"/>
                  </a:solidFill>
                  <a:latin typeface="Corbel" panose="020B0503020204020204" pitchFamily="34" charset="0"/>
                </a:rPr>
                <a:pPr algn="ctr" rtl="0"/>
                <a:t>26 ноя</a:t>
              </a:fld>
              <a:endParaRPr lang="en-US" sz="1400">
                <a:solidFill>
                  <a:schemeClr val="tx1"/>
                </a:solidFill>
                <a:latin typeface="Corbel" panose="020B0503020204020204" pitchFamily="34" charset="0"/>
              </a:endParaRPr>
            </a:p>
          </xdr:txBody>
        </xdr:sp>
        <xdr:grpSp>
          <xdr:nvGrpSpPr>
            <xdr:cNvPr id="36" name="Группа 35" descr="Маркер даты вехи на временной шкале плана разработки">
              <a:extLst>
                <a:ext uri="{FF2B5EF4-FFF2-40B4-BE49-F238E27FC236}">
                  <a16:creationId xmlns:a16="http://schemas.microsoft.com/office/drawing/2014/main" id="{00000000-0008-0000-0100-000024000000}"/>
                </a:ext>
              </a:extLst>
            </xdr:cNvPr>
            <xdr:cNvGrpSpPr/>
          </xdr:nvGrpSpPr>
          <xdr:grpSpPr>
            <a:xfrm>
              <a:off x="4705350" y="2102576"/>
              <a:ext cx="683133" cy="164592"/>
              <a:chOff x="12068175" y="1345339"/>
              <a:chExt cx="683133" cy="164592"/>
            </a:xfrm>
          </xdr:grpSpPr>
          <xdr:sp macro="" textlink="">
            <xdr:nvSpPr>
              <xdr:cNvPr id="37" name="Блок-схема: Соединительная линия 36" descr="Декоративный круг">
                <a:extLst>
                  <a:ext uri="{FF2B5EF4-FFF2-40B4-BE49-F238E27FC236}">
                    <a16:creationId xmlns:a16="http://schemas.microsoft.com/office/drawing/2014/main" id="{00000000-0008-0000-0100-000025000000}"/>
                  </a:ext>
                </a:extLst>
              </xdr:cNvPr>
              <xdr:cNvSpPr/>
            </xdr:nvSpPr>
            <xdr:spPr>
              <a:xfrm>
                <a:off x="12068175" y="1394294"/>
                <a:ext cx="64008" cy="66675"/>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8" name="Блок-схема: Соединительная линия 37" descr="Декоративный круг">
                <a:extLst>
                  <a:ext uri="{FF2B5EF4-FFF2-40B4-BE49-F238E27FC236}">
                    <a16:creationId xmlns:a16="http://schemas.microsoft.com/office/drawing/2014/main" id="{00000000-0008-0000-0100-000026000000}"/>
                  </a:ext>
                </a:extLst>
              </xdr:cNvPr>
              <xdr:cNvSpPr/>
            </xdr:nvSpPr>
            <xdr:spPr>
              <a:xfrm>
                <a:off x="12180189" y="1377344"/>
                <a:ext cx="100584" cy="100584"/>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9" name="Блок-схема: Соединительная линия 38" descr="Декоративный круг">
                <a:extLst>
                  <a:ext uri="{FF2B5EF4-FFF2-40B4-BE49-F238E27FC236}">
                    <a16:creationId xmlns:a16="http://schemas.microsoft.com/office/drawing/2014/main" id="{00000000-0008-0000-0100-000027000000}"/>
                  </a:ext>
                </a:extLst>
              </xdr:cNvPr>
              <xdr:cNvSpPr/>
            </xdr:nvSpPr>
            <xdr:spPr>
              <a:xfrm>
                <a:off x="12328779" y="1345339"/>
                <a:ext cx="161925" cy="164592"/>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40" name="Блок-схема: Соединительная линия 39" descr="Декоративный круг">
                <a:extLst>
                  <a:ext uri="{FF2B5EF4-FFF2-40B4-BE49-F238E27FC236}">
                    <a16:creationId xmlns:a16="http://schemas.microsoft.com/office/drawing/2014/main" id="{00000000-0008-0000-0100-000028000000}"/>
                  </a:ext>
                </a:extLst>
              </xdr:cNvPr>
              <xdr:cNvSpPr/>
            </xdr:nvSpPr>
            <xdr:spPr>
              <a:xfrm rot="10800000">
                <a:off x="12687300" y="1394299"/>
                <a:ext cx="64008" cy="66675"/>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41" name="Блок-схема: Соединительная линия 40" descr="Декоративный круг">
                <a:extLst>
                  <a:ext uri="{FF2B5EF4-FFF2-40B4-BE49-F238E27FC236}">
                    <a16:creationId xmlns:a16="http://schemas.microsoft.com/office/drawing/2014/main" id="{00000000-0008-0000-0100-000029000000}"/>
                  </a:ext>
                </a:extLst>
              </xdr:cNvPr>
              <xdr:cNvSpPr/>
            </xdr:nvSpPr>
            <xdr:spPr>
              <a:xfrm rot="10800000">
                <a:off x="12538710" y="1377337"/>
                <a:ext cx="100584" cy="100584"/>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grpSp>
    </xdr:grpSp>
    <xdr:clientData/>
  </xdr:twoCellAnchor>
</xdr:wsDr>
</file>

<file path=xl/tables/table1.xml><?xml version="1.0" encoding="utf-8"?>
<table xmlns="http://schemas.openxmlformats.org/spreadsheetml/2006/main" id="2" name="ВехиПланаРазработки" displayName="ВехиПланаРазработки" ref="B2:E26" totalsRowShown="0">
  <autoFilter ref="B2:E26"/>
  <tableColumns count="4">
    <tableColumn id="4" name="№" dataDxfId="6">
      <calculatedColumnFormula>ROW($A1)</calculatedColumnFormula>
    </tableColumn>
    <tableColumn id="5" name="Позиция"/>
    <tableColumn id="1" name="Дата" dataDxfId="5" dataCellStyle="Дата"/>
    <tableColumn id="2" name="Веха"/>
  </tableColumns>
  <tableStyleInfo name="Стиль таблицы «План разработки продукта»" showFirstColumn="1" showLastColumn="0" showRowStripes="1" showColumnStripes="0"/>
  <extLst>
    <ext xmlns:x14="http://schemas.microsoft.com/office/spreadsheetml/2009/9/main" uri="{504A1905-F514-4f6f-8877-14C23A59335A}">
      <x14:table altTextSummary="Введите в этой таблице позицию для отображения вехи на диаграмме. С помощью положительного или отрицательного целого числа от 1 до 3 и от –1 до –3 укажите, должна ли веха отображаться выше или ниже временной шкалы. Для каждой позиции введите дату и соответствующую веху."/>
    </ext>
  </extLst>
</table>
</file>

<file path=xl/tables/table2.xml><?xml version="1.0" encoding="utf-8"?>
<table xmlns="http://schemas.openxmlformats.org/spreadsheetml/2006/main" id="3" name="ДанныеДинамическойДиаграммы" displayName="ДанныеДинамическойДиаграммы" ref="B3:D13" totalsRowShown="0">
  <autoFilter ref="B3:D13">
    <filterColumn colId="0" hiddenButton="1"/>
    <filterColumn colId="1" hiddenButton="1"/>
    <filterColumn colId="2" hiddenButton="1"/>
  </autoFilter>
  <tableColumns count="3">
    <tableColumn id="1" name="Дата" dataDxfId="4">
      <calculatedColumnFormula>IFERROR(IF(LEN(Вехи!D3)=0,"",INDEX(ВехиПланаРазработки[],Вехи!$B3+$B$17,3)),"")</calculatedColumnFormula>
    </tableColumn>
    <tableColumn id="2" name="События" dataDxfId="3">
      <calculatedColumnFormula>IFERROR(IF(LEN(Вехи!E3)=0,"",INDEX(ВехиПланаРазработки[],Вехи!$B3+$B$17,4)),"")</calculatedColumnFormula>
    </tableColumn>
    <tableColumn id="3" name="Позиция" dataDxfId="2">
      <calculatedColumnFormula>IFERROR(INDEX(ВехиПланаРазработки[],Вехи!$B3+$B$17,2),"")</calculatedColumnFormula>
    </tableColumn>
  </tableColumns>
  <tableStyleInfo name="Стиль таблицы «План разработки продукта»" showFirstColumn="1" showLastColumn="0" showRowStripes="1" showColumnStripes="0"/>
  <extLst>
    <ext xmlns:x14="http://schemas.microsoft.com/office/spreadsheetml/2009/9/main" uri="{504A1905-F514-4f6f-8877-14C23A59335A}">
      <x14:table altTextSummary="Таблица содержимого динамической диаграммы формируется автоматически на основе данных, введенных на листе «Вехи». Чтобы сохранить динамические возможности диаграммы на листе «План разработки», не изменяйте и не удаляйте ничего в этой таблице."/>
    </ext>
  </extLst>
</table>
</file>

<file path=xl/tables/table3.xml><?xml version="1.0" encoding="utf-8"?>
<table xmlns="http://schemas.openxmlformats.org/spreadsheetml/2006/main" id="4" name="ШагПрокрутки" displayName="ШагПрокрутки" ref="B16:B17" totalsRowShown="0" dataDxfId="1">
  <autoFilter ref="B16:B17"/>
  <tableColumns count="1">
    <tableColumn id="1" name="Шаг строки" dataDxfId="0"/>
  </tableColumns>
  <tableStyleInfo name="Стиль таблицы «План разработки продукта»" showFirstColumn="0" showLastColumn="0" showRowStripes="1" showColumnStripes="0"/>
  <extLst>
    <ext xmlns:x14="http://schemas.microsoft.com/office/spreadsheetml/2009/9/main" uri="{504A1905-F514-4f6f-8877-14C23A59335A}">
      <x14:table altTextSummary="Значение шага из этой таблицы используется для прокрутки временной шкалы плана разработки. При изменении этого значения для прокрутки временной шкалы будет использоваться больший шаг. Значение по умолчанию: 0."/>
    </ext>
  </extLst>
</table>
</file>

<file path=xl/theme/theme1.xml><?xml version="1.0" encoding="utf-8"?>
<a:theme xmlns:a="http://schemas.openxmlformats.org/drawingml/2006/main" name="Desert Sunset">
  <a:themeElements>
    <a:clrScheme name="Desert Sunset">
      <a:dk1>
        <a:sysClr val="windowText" lastClr="000000"/>
      </a:dk1>
      <a:lt1>
        <a:sysClr val="window" lastClr="FFFFFF"/>
      </a:lt1>
      <a:dk2>
        <a:srgbClr val="44546A"/>
      </a:dk2>
      <a:lt2>
        <a:srgbClr val="E7E6E6"/>
      </a:lt2>
      <a:accent1>
        <a:srgbClr val="CB4333"/>
      </a:accent1>
      <a:accent2>
        <a:srgbClr val="E96A63"/>
      </a:accent2>
      <a:accent3>
        <a:srgbClr val="F39863"/>
      </a:accent3>
      <a:accent4>
        <a:srgbClr val="FAC76C"/>
      </a:accent4>
      <a:accent5>
        <a:srgbClr val="6A5B96"/>
      </a:accent5>
      <a:accent6>
        <a:srgbClr val="C27D5C"/>
      </a:accent6>
      <a:hlink>
        <a:srgbClr val="E96187"/>
      </a:hlink>
      <a:folHlink>
        <a:srgbClr val="9B86BE"/>
      </a:folHlink>
    </a:clrScheme>
    <a:fontScheme name="Franklin Gothic">
      <a:majorFont>
        <a:latin typeface="Franklin Gothic Medium" panose="020B0603020102020204"/>
        <a:ea typeface=""/>
        <a:cs typeface=""/>
        <a:font script="Jpan" typeface="HG創英角ｺﾞｼｯｸUB"/>
        <a:font script="Hang" typeface="돋움"/>
        <a:font script="Hans" typeface="隶书"/>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Franklin Gothic Book" panose="020B0503020102020204"/>
        <a:ea typeface=""/>
        <a:cs typeface=""/>
        <a:font script="Jpan" typeface="HGｺﾞｼｯｸE"/>
        <a:font script="Hang" typeface="돋움"/>
        <a:font script="Hans" typeface="华文楷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E27"/>
  <sheetViews>
    <sheetView showGridLines="0" tabSelected="1" workbookViewId="0"/>
  </sheetViews>
  <sheetFormatPr defaultRowHeight="15.75" x14ac:dyDescent="0.3"/>
  <cols>
    <col min="1" max="1" width="2.33203125" style="15" customWidth="1"/>
    <col min="2" max="2" width="4.44140625" hidden="1" customWidth="1"/>
    <col min="3" max="3" width="8.88671875" customWidth="1"/>
    <col min="4" max="4" width="15.5546875" customWidth="1"/>
    <col min="5" max="5" width="30.77734375" customWidth="1"/>
    <col min="7" max="11" width="8"/>
  </cols>
  <sheetData>
    <row r="1" spans="1:5" ht="24" x14ac:dyDescent="0.3">
      <c r="A1" s="15" t="s">
        <v>0</v>
      </c>
      <c r="C1" s="10" t="s">
        <v>4</v>
      </c>
      <c r="D1" s="3"/>
      <c r="E1" s="3"/>
    </row>
    <row r="2" spans="1:5" ht="15.75" customHeight="1" x14ac:dyDescent="0.3">
      <c r="A2" s="20" t="s">
        <v>54</v>
      </c>
      <c r="B2" s="5" t="s">
        <v>3</v>
      </c>
      <c r="C2" s="5" t="s">
        <v>5</v>
      </c>
      <c r="D2" s="5" t="s">
        <v>7</v>
      </c>
      <c r="E2" s="5" t="s">
        <v>8</v>
      </c>
    </row>
    <row r="3" spans="1:5" x14ac:dyDescent="0.3">
      <c r="A3" s="15" t="s">
        <v>1</v>
      </c>
      <c r="B3" s="13">
        <f>ROW($A1)</f>
        <v>1</v>
      </c>
      <c r="C3" s="13">
        <v>1</v>
      </c>
      <c r="D3" s="21">
        <f ca="1">TODAY()</f>
        <v>43280</v>
      </c>
      <c r="E3" t="s">
        <v>9</v>
      </c>
    </row>
    <row r="4" spans="1:5" ht="31.5" x14ac:dyDescent="0.3">
      <c r="B4" s="13">
        <f t="shared" ref="B4:B26" si="0">ROW($A2)</f>
        <v>2</v>
      </c>
      <c r="C4" s="13">
        <v>-2</v>
      </c>
      <c r="D4" s="21">
        <f ca="1">D3+10</f>
        <v>43290</v>
      </c>
      <c r="E4" s="3" t="s">
        <v>10</v>
      </c>
    </row>
    <row r="5" spans="1:5" ht="63" x14ac:dyDescent="0.3">
      <c r="B5" s="13">
        <f t="shared" si="0"/>
        <v>3</v>
      </c>
      <c r="C5" s="13">
        <v>1</v>
      </c>
      <c r="D5" s="21">
        <f ca="1">D4+20</f>
        <v>43310</v>
      </c>
      <c r="E5" s="3" t="s">
        <v>11</v>
      </c>
    </row>
    <row r="6" spans="1:5" x14ac:dyDescent="0.3">
      <c r="B6" s="13">
        <f t="shared" si="0"/>
        <v>4</v>
      </c>
      <c r="C6" s="13">
        <v>-1</v>
      </c>
      <c r="D6" s="21">
        <f ca="1">D5+30</f>
        <v>43340</v>
      </c>
      <c r="E6" t="s">
        <v>12</v>
      </c>
    </row>
    <row r="7" spans="1:5" ht="47.25" x14ac:dyDescent="0.3">
      <c r="B7" s="13">
        <f t="shared" si="0"/>
        <v>5</v>
      </c>
      <c r="C7" s="13">
        <v>-0.5</v>
      </c>
      <c r="D7" s="21">
        <f ca="1">D6+40</f>
        <v>43380</v>
      </c>
      <c r="E7" s="3" t="s">
        <v>13</v>
      </c>
    </row>
    <row r="8" spans="1:5" ht="63" x14ac:dyDescent="0.3">
      <c r="B8" s="13">
        <f t="shared" si="0"/>
        <v>6</v>
      </c>
      <c r="C8" s="13">
        <v>2</v>
      </c>
      <c r="D8" s="21">
        <f ca="1">D7+50</f>
        <v>43430</v>
      </c>
      <c r="E8" s="3" t="s">
        <v>14</v>
      </c>
    </row>
    <row r="9" spans="1:5" x14ac:dyDescent="0.3">
      <c r="B9" s="13">
        <f t="shared" si="0"/>
        <v>7</v>
      </c>
      <c r="C9" s="13">
        <v>0.5</v>
      </c>
      <c r="D9" s="21">
        <f ca="1">D8+60</f>
        <v>43490</v>
      </c>
      <c r="E9" t="s">
        <v>15</v>
      </c>
    </row>
    <row r="10" spans="1:5" x14ac:dyDescent="0.3">
      <c r="B10" s="13">
        <f t="shared" si="0"/>
        <v>8</v>
      </c>
      <c r="C10" s="13">
        <v>-1</v>
      </c>
      <c r="D10" s="21">
        <f ca="1">D9+70</f>
        <v>43560</v>
      </c>
      <c r="E10" t="s">
        <v>16</v>
      </c>
    </row>
    <row r="11" spans="1:5" ht="31.5" x14ac:dyDescent="0.3">
      <c r="B11" s="13">
        <f t="shared" si="0"/>
        <v>9</v>
      </c>
      <c r="C11" s="13">
        <v>0.5</v>
      </c>
      <c r="D11" s="21">
        <f ca="1">D10+80</f>
        <v>43640</v>
      </c>
      <c r="E11" s="3" t="s">
        <v>17</v>
      </c>
    </row>
    <row r="12" spans="1:5" ht="78.75" x14ac:dyDescent="0.3">
      <c r="B12" s="13">
        <f t="shared" si="0"/>
        <v>10</v>
      </c>
      <c r="C12" s="14">
        <v>-2</v>
      </c>
      <c r="D12" s="22">
        <f ca="1">D11+90</f>
        <v>43730</v>
      </c>
      <c r="E12" s="3" t="s">
        <v>18</v>
      </c>
    </row>
    <row r="13" spans="1:5" x14ac:dyDescent="0.3">
      <c r="B13" s="13">
        <f t="shared" si="0"/>
        <v>11</v>
      </c>
      <c r="C13" s="13">
        <v>3</v>
      </c>
      <c r="D13" s="22">
        <f ca="1">D12+100</f>
        <v>43830</v>
      </c>
      <c r="E13" t="s">
        <v>19</v>
      </c>
    </row>
    <row r="14" spans="1:5" x14ac:dyDescent="0.3">
      <c r="B14" s="13">
        <f t="shared" si="0"/>
        <v>12</v>
      </c>
      <c r="C14" s="13">
        <v>-1</v>
      </c>
      <c r="D14" s="22">
        <f ca="1">D13+90</f>
        <v>43920</v>
      </c>
      <c r="E14" t="s">
        <v>20</v>
      </c>
    </row>
    <row r="15" spans="1:5" x14ac:dyDescent="0.3">
      <c r="B15" s="13">
        <f t="shared" si="0"/>
        <v>13</v>
      </c>
      <c r="C15" s="13">
        <v>1</v>
      </c>
      <c r="D15" s="22">
        <f ca="1">D14+80</f>
        <v>44000</v>
      </c>
      <c r="E15" t="s">
        <v>21</v>
      </c>
    </row>
    <row r="16" spans="1:5" x14ac:dyDescent="0.3">
      <c r="B16" s="13">
        <f t="shared" si="0"/>
        <v>14</v>
      </c>
      <c r="C16" s="13">
        <v>1</v>
      </c>
      <c r="D16" s="22">
        <f ca="1">D15+70</f>
        <v>44070</v>
      </c>
      <c r="E16" t="s">
        <v>22</v>
      </c>
    </row>
    <row r="17" spans="1:5" x14ac:dyDescent="0.3">
      <c r="B17" s="13">
        <f t="shared" si="0"/>
        <v>15</v>
      </c>
      <c r="C17" s="13">
        <v>-3</v>
      </c>
      <c r="D17" s="22">
        <f ca="1">D16+60</f>
        <v>44130</v>
      </c>
      <c r="E17" t="s">
        <v>23</v>
      </c>
    </row>
    <row r="18" spans="1:5" x14ac:dyDescent="0.3">
      <c r="B18" s="13">
        <f t="shared" si="0"/>
        <v>16</v>
      </c>
      <c r="C18" s="13">
        <v>-2</v>
      </c>
      <c r="D18" s="22">
        <f ca="1">D17+50</f>
        <v>44180</v>
      </c>
      <c r="E18" t="s">
        <v>24</v>
      </c>
    </row>
    <row r="19" spans="1:5" x14ac:dyDescent="0.3">
      <c r="B19" s="13">
        <f t="shared" si="0"/>
        <v>17</v>
      </c>
      <c r="C19" s="13">
        <v>2</v>
      </c>
      <c r="D19" s="22">
        <f ca="1">D18+40</f>
        <v>44220</v>
      </c>
      <c r="E19" t="s">
        <v>25</v>
      </c>
    </row>
    <row r="20" spans="1:5" x14ac:dyDescent="0.3">
      <c r="B20" s="13">
        <f t="shared" si="0"/>
        <v>18</v>
      </c>
      <c r="C20" s="13">
        <v>-1</v>
      </c>
      <c r="D20" s="22">
        <f ca="1">D19+30</f>
        <v>44250</v>
      </c>
      <c r="E20" t="s">
        <v>23</v>
      </c>
    </row>
    <row r="21" spans="1:5" x14ac:dyDescent="0.3">
      <c r="B21" s="13">
        <f t="shared" si="0"/>
        <v>19</v>
      </c>
      <c r="C21" s="13">
        <v>1</v>
      </c>
      <c r="D21" s="22">
        <f ca="1">D20+20</f>
        <v>44270</v>
      </c>
      <c r="E21" t="s">
        <v>24</v>
      </c>
    </row>
    <row r="22" spans="1:5" x14ac:dyDescent="0.3">
      <c r="B22" s="13">
        <f t="shared" si="0"/>
        <v>20</v>
      </c>
      <c r="C22" s="14">
        <v>-3</v>
      </c>
      <c r="D22" s="22">
        <f ca="1">D21+10</f>
        <v>44280</v>
      </c>
      <c r="E22" t="s">
        <v>25</v>
      </c>
    </row>
    <row r="23" spans="1:5" x14ac:dyDescent="0.3">
      <c r="B23" s="13">
        <f t="shared" si="0"/>
        <v>21</v>
      </c>
      <c r="C23" s="13">
        <v>2</v>
      </c>
      <c r="D23" s="22">
        <f ca="1">D22+20</f>
        <v>44300</v>
      </c>
      <c r="E23" t="s">
        <v>26</v>
      </c>
    </row>
    <row r="24" spans="1:5" x14ac:dyDescent="0.3">
      <c r="B24" s="13">
        <f t="shared" si="0"/>
        <v>22</v>
      </c>
      <c r="C24" s="13">
        <v>1</v>
      </c>
      <c r="D24" s="22">
        <f ca="1">D23+30</f>
        <v>44330</v>
      </c>
      <c r="E24" t="s">
        <v>27</v>
      </c>
    </row>
    <row r="25" spans="1:5" x14ac:dyDescent="0.3">
      <c r="B25" s="13">
        <f t="shared" si="0"/>
        <v>23</v>
      </c>
      <c r="C25" s="13">
        <v>-3</v>
      </c>
      <c r="D25" s="22">
        <f ca="1">D24+40</f>
        <v>44370</v>
      </c>
      <c r="E25" t="s">
        <v>28</v>
      </c>
    </row>
    <row r="26" spans="1:5" x14ac:dyDescent="0.3">
      <c r="B26" s="13">
        <f t="shared" si="0"/>
        <v>24</v>
      </c>
      <c r="C26" s="13">
        <v>-2</v>
      </c>
      <c r="D26" s="22">
        <f ca="1">D25+50</f>
        <v>44420</v>
      </c>
      <c r="E26" t="s">
        <v>29</v>
      </c>
    </row>
    <row r="27" spans="1:5" x14ac:dyDescent="0.3">
      <c r="A27" s="15" t="s">
        <v>2</v>
      </c>
      <c r="C27" s="16" t="s">
        <v>6</v>
      </c>
      <c r="D27" s="16"/>
      <c r="E27" s="16"/>
    </row>
  </sheetData>
  <printOptions horizontalCentered="1"/>
  <pageMargins left="0.7" right="0.7" top="0.75" bottom="0.75" header="0.3" footer="0.3"/>
  <pageSetup paperSize="9" fitToHeight="0" orientation="portrait" horizontalDpi="1200" verticalDpi="1200" r:id="rId1"/>
  <headerFooter differentFirst="1">
    <oddFooter>Page &amp;P of &amp;N</oddFooter>
  </headerFooter>
  <ignoredErrors>
    <ignoredError sqref="D22 D13" formula="1"/>
  </ignoredErrors>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499984740745262"/>
    <pageSetUpPr fitToPage="1"/>
  </sheetPr>
  <dimension ref="A1:D3"/>
  <sheetViews>
    <sheetView showGridLines="0" workbookViewId="0"/>
  </sheetViews>
  <sheetFormatPr defaultRowHeight="15.75" x14ac:dyDescent="0.3"/>
  <cols>
    <col min="1" max="1" width="2.77734375" style="17" customWidth="1"/>
    <col min="2" max="3" width="40.77734375" style="12" customWidth="1"/>
    <col min="4" max="4" width="55" style="12" customWidth="1"/>
    <col min="5" max="5" width="14.21875" style="12" customWidth="1"/>
    <col min="6" max="16384" width="8.88671875" style="12"/>
  </cols>
  <sheetData>
    <row r="1" spans="1:4" ht="255" customHeight="1" x14ac:dyDescent="0.3">
      <c r="A1" s="17" t="s">
        <v>30</v>
      </c>
    </row>
    <row r="2" spans="1:4" ht="246.75" customHeight="1" x14ac:dyDescent="0.3"/>
    <row r="3" spans="1:4" ht="18" customHeight="1" x14ac:dyDescent="0.3">
      <c r="A3" s="18"/>
      <c r="B3" s="11">
        <f ca="1">'Данные диаграммы'!B20</f>
        <v>2018</v>
      </c>
      <c r="C3" s="11" t="str">
        <f ca="1">'Данные диаграммы'!B21</f>
        <v/>
      </c>
      <c r="D3" s="11">
        <f ca="1">'Данные диаграммы'!B22</f>
        <v>2019</v>
      </c>
    </row>
  </sheetData>
  <printOptions horizontalCentered="1"/>
  <pageMargins left="0.25" right="0.25" top="0.75" bottom="0.75" header="0.3" footer="0.3"/>
  <pageSetup paperSize="9" scale="89" orientation="landscape" horizontalDpi="1200" verticalDpi="1200" r:id="rId1"/>
  <headerFooter differentFirst="1">
    <oddFoote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8" r:id="rId4" name="Полоса прокрутки 2">
              <controlPr defaultSize="0" autoPict="0" altText="Scrollbar to navigate the roadmap">
                <anchor>
                  <from>
                    <xdr:col>0</xdr:col>
                    <xdr:colOff>9525</xdr:colOff>
                    <xdr:row>2</xdr:row>
                    <xdr:rowOff>209550</xdr:rowOff>
                  </from>
                  <to>
                    <xdr:col>3</xdr:col>
                    <xdr:colOff>4705350</xdr:colOff>
                    <xdr:row>4</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5"/>
  <sheetViews>
    <sheetView showGridLines="0" workbookViewId="0"/>
  </sheetViews>
  <sheetFormatPr defaultRowHeight="15.75" x14ac:dyDescent="0.3"/>
  <cols>
    <col min="1" max="1" width="78.77734375" customWidth="1"/>
  </cols>
  <sheetData>
    <row r="1" spans="1:1" ht="24" x14ac:dyDescent="0.3">
      <c r="A1" s="1" t="s">
        <v>31</v>
      </c>
    </row>
    <row r="2" spans="1:1" ht="16.5" x14ac:dyDescent="0.3">
      <c r="A2" s="2" t="s">
        <v>32</v>
      </c>
    </row>
    <row r="3" spans="1:1" ht="252" x14ac:dyDescent="0.3">
      <c r="A3" s="3" t="s">
        <v>33</v>
      </c>
    </row>
    <row r="4" spans="1:1" ht="94.5" x14ac:dyDescent="0.3">
      <c r="A4" s="3" t="s">
        <v>34</v>
      </c>
    </row>
    <row r="5" spans="1:1" x14ac:dyDescent="0.3">
      <c r="A5" t="s">
        <v>35</v>
      </c>
    </row>
  </sheetData>
  <printOptions horizontalCentered="1"/>
  <pageMargins left="0.7" right="0.7" top="0.75" bottom="0.75" header="0.3" footer="0.3"/>
  <pageSetup paperSize="9" scale="96" orientation="portrait" horizontalDpi="1200" verticalDpi="1200" r:id="rId1"/>
  <headerFooter differentFirst="1">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D32"/>
  <sheetViews>
    <sheetView showGridLines="0" workbookViewId="0"/>
  </sheetViews>
  <sheetFormatPr defaultRowHeight="15.75" x14ac:dyDescent="0.3"/>
  <cols>
    <col min="1" max="1" width="2.33203125" style="15" customWidth="1"/>
    <col min="2" max="2" width="15.77734375" customWidth="1"/>
    <col min="3" max="3" width="14.77734375" customWidth="1"/>
    <col min="4" max="4" width="9.6640625" customWidth="1"/>
    <col min="6" max="6" width="15.77734375" bestFit="1" customWidth="1"/>
  </cols>
  <sheetData>
    <row r="1" spans="1:4" ht="46.5" customHeight="1" x14ac:dyDescent="0.3">
      <c r="A1" s="15" t="s">
        <v>36</v>
      </c>
      <c r="B1" s="10" t="s">
        <v>41</v>
      </c>
    </row>
    <row r="2" spans="1:4" ht="16.5" x14ac:dyDescent="0.3">
      <c r="A2" s="15" t="s">
        <v>37</v>
      </c>
      <c r="B2" s="4" t="s">
        <v>42</v>
      </c>
    </row>
    <row r="3" spans="1:4" x14ac:dyDescent="0.3">
      <c r="A3" s="15" t="s">
        <v>38</v>
      </c>
      <c r="B3" t="s">
        <v>7</v>
      </c>
      <c r="C3" t="s">
        <v>49</v>
      </c>
      <c r="D3" t="s">
        <v>5</v>
      </c>
    </row>
    <row r="4" spans="1:4" x14ac:dyDescent="0.3">
      <c r="B4" s="8">
        <f ca="1">IFERROR(IF(LEN(Вехи!D3)=0,"",INDEX(ВехиПланаРазработки[],Вехи!$B3+$B$17,3)),"")</f>
        <v>43280</v>
      </c>
      <c r="C4" s="6" t="str">
        <f>IFERROR(IF(LEN(Вехи!E3)=0,"",INDEX(ВехиПланаРазработки[],Вехи!$B3+$B$17,4)),"")</f>
        <v>Начало</v>
      </c>
      <c r="D4" s="23">
        <f>IFERROR(INDEX(ВехиПланаРазработки[],Вехи!$B3+$B$17,2),"")</f>
        <v>1</v>
      </c>
    </row>
    <row r="5" spans="1:4" ht="31.5" x14ac:dyDescent="0.3">
      <c r="B5" s="8">
        <f ca="1">IFERROR(IF(LEN(Вехи!D4)=0,"",INDEX(ВехиПланаРазработки[],Вехи!$B4+$B$17,3)),"")</f>
        <v>43290</v>
      </c>
      <c r="C5" s="6" t="str">
        <f>IFERROR(IF(LEN(Вехи!E4)=0,"",INDEX(ВехиПланаРазработки[],Вехи!$B4+$B$17,4)),"")</f>
        <v>Анализ проблемы
Мероприятие 1</v>
      </c>
      <c r="D5" s="23">
        <f>IFERROR(INDEX(ВехиПланаРазработки[],Вехи!$B4+$B$17,2),"")</f>
        <v>-2</v>
      </c>
    </row>
    <row r="6" spans="1:4" ht="78.75" x14ac:dyDescent="0.3">
      <c r="B6" s="8">
        <f ca="1">IFERROR(IF(LEN(Вехи!D5)=0,"",INDEX(ВехиПланаРазработки[],Вехи!$B5+$B$17,3)),"")</f>
        <v>43310</v>
      </c>
      <c r="C6" s="6" t="str">
        <f>IFERROR(IF(LEN(Вехи!E5)=0,"",INDEX(ВехиПланаРазработки[],Вехи!$B5+$B$17,4)),"")</f>
        <v>Разработка экономического обоснования
Мероприятие 1
Мероприятие 2</v>
      </c>
      <c r="D6" s="23">
        <f>IFERROR(INDEX(ВехиПланаРазработки[],Вехи!$B5+$B$17,2),"")</f>
        <v>1</v>
      </c>
    </row>
    <row r="7" spans="1:4" ht="31.5" x14ac:dyDescent="0.3">
      <c r="B7" s="8">
        <f ca="1">IFERROR(IF(LEN(Вехи!D6)=0,"",INDEX(ВехиПланаРазработки[],Вехи!$B6+$B$17,3)),"")</f>
        <v>43340</v>
      </c>
      <c r="C7" s="6" t="str">
        <f>IFERROR(IF(LEN(Вехи!E6)=0,"",INDEX(ВехиПланаРазработки[],Вехи!$B6+$B$17,4)),"")</f>
        <v>Просмотр презентации</v>
      </c>
      <c r="D7" s="23">
        <f>IFERROR(INDEX(ВехиПланаРазработки[],Вехи!$B6+$B$17,2),"")</f>
        <v>-1</v>
      </c>
    </row>
    <row r="8" spans="1:4" ht="63" x14ac:dyDescent="0.3">
      <c r="B8" s="8">
        <f ca="1">IFERROR(IF(LEN(Вехи!D7)=0,"",INDEX(ВехиПланаРазработки[],Вехи!$B7+$B$17,3)),"")</f>
        <v>43380</v>
      </c>
      <c r="C8" s="6" t="str">
        <f>IFERROR(IF(LEN(Вехи!E7)=0,"",INDEX(ВехиПланаРазработки[],Вехи!$B7+$B$17,4)),"")</f>
        <v>Подбор руководителей
Мероприятие 1
Мероприятие 2</v>
      </c>
      <c r="D8" s="23">
        <f>IFERROR(INDEX(ВехиПланаРазработки[],Вехи!$B7+$B$17,2),"")</f>
        <v>-0.5</v>
      </c>
    </row>
    <row r="9" spans="1:4" ht="94.5" x14ac:dyDescent="0.3">
      <c r="B9" s="8">
        <f ca="1">IFERROR(IF(LEN(Вехи!D8)=0,"",INDEX(ВехиПланаРазработки[],Вехи!$B8+$B$17,3)),"")</f>
        <v>43430</v>
      </c>
      <c r="C9" s="6" t="str">
        <f>IFERROR(IF(LEN(Вехи!E8)=0,"",INDEX(ВехиПланаРазработки[],Вехи!$B8+$B$17,4)),"")</f>
        <v>Выработка общей позиции руководства
Мероприятие 1
Мероприятие 2
Мероприятие 3</v>
      </c>
      <c r="D9" s="23">
        <f>IFERROR(INDEX(ВехиПланаРазработки[],Вехи!$B8+$B$17,2),"")</f>
        <v>2</v>
      </c>
    </row>
    <row r="10" spans="1:4" ht="47.25" x14ac:dyDescent="0.3">
      <c r="B10" s="8">
        <f ca="1">IFERROR(IF(LEN(Вехи!D9)=0,"",INDEX(ВехиПланаРазработки[],Вехи!$B9+$B$17,3)),"")</f>
        <v>43490</v>
      </c>
      <c r="C10" s="6" t="str">
        <f>IFERROR(IF(LEN(Вехи!E9)=0,"",INDEX(ВехиПланаРазработки[],Вехи!$B9+$B$17,4)),"")</f>
        <v>Вовлечение заинтересованных лиц</v>
      </c>
      <c r="D10" s="23">
        <f>IFERROR(INDEX(ВехиПланаРазработки[],Вехи!$B9+$B$17,2),"")</f>
        <v>0.5</v>
      </c>
    </row>
    <row r="11" spans="1:4" x14ac:dyDescent="0.3">
      <c r="B11" s="8">
        <f ca="1">IFERROR(IF(LEN(Вехи!D10)=0,"",INDEX(ВехиПланаРазработки[],Вехи!$B10+$B$17,3)),"")</f>
        <v>43560</v>
      </c>
      <c r="C11" s="6" t="str">
        <f>IFERROR(IF(LEN(Вехи!E10)=0,"",INDEX(ВехиПланаРазработки[],Вехи!$B10+$B$17,4)),"")</f>
        <v>Подбор ресурсов</v>
      </c>
      <c r="D11" s="23">
        <f>IFERROR(INDEX(ВехиПланаРазработки[],Вехи!$B10+$B$17,2),"")</f>
        <v>-1</v>
      </c>
    </row>
    <row r="12" spans="1:4" ht="31.5" customHeight="1" x14ac:dyDescent="0.3">
      <c r="B12" s="8">
        <f ca="1">IFERROR(IF(LEN(Вехи!D11)=0,"",INDEX(ВехиПланаРазработки[],Вехи!$B11+$B$17,3)),"")</f>
        <v>43640</v>
      </c>
      <c r="C12" s="6" t="str">
        <f>IFERROR(IF(LEN(Вехи!E11)=0,"",INDEX(ВехиПланаРазработки[],Вехи!$B11+$B$17,4)),"")</f>
        <v xml:space="preserve">Создание команды
Мероприятие 1 </v>
      </c>
      <c r="D12" s="23">
        <f>IFERROR(INDEX(ВехиПланаРазработки[],Вехи!$B11+$B$17,2),"")</f>
        <v>0.5</v>
      </c>
    </row>
    <row r="13" spans="1:4" ht="94.5" x14ac:dyDescent="0.3">
      <c r="B13" s="8">
        <f ca="1">IFERROR(IF(LEN(Вехи!D12)=0,"",INDEX(ВехиПланаРазработки[],Вехи!$B12+$B$17,3)),"")</f>
        <v>43730</v>
      </c>
      <c r="C13" s="6" t="str">
        <f>IFERROR(IF(LEN(Вехи!E12)=0,"",INDEX(ВехиПланаРазработки[],Вехи!$B12+$B$17,4)),"")</f>
        <v>Начало работы команды
Мероприятие 1 
Мероприятие 2
Мероприятие 3
Мероприятие 4</v>
      </c>
      <c r="D13" s="23">
        <f>IFERROR(INDEX(ВехиПланаРазработки[],Вехи!$B12+$B$17,2),"")</f>
        <v>-2</v>
      </c>
    </row>
    <row r="15" spans="1:4" ht="16.5" x14ac:dyDescent="0.3">
      <c r="A15" s="15" t="s">
        <v>39</v>
      </c>
      <c r="B15" s="4" t="s">
        <v>43</v>
      </c>
    </row>
    <row r="16" spans="1:4" x14ac:dyDescent="0.3">
      <c r="B16" t="s">
        <v>44</v>
      </c>
    </row>
    <row r="17" spans="1:3" x14ac:dyDescent="0.3">
      <c r="B17" s="9">
        <v>0</v>
      </c>
    </row>
    <row r="19" spans="1:3" ht="16.5" x14ac:dyDescent="0.3">
      <c r="A19" s="15" t="s">
        <v>40</v>
      </c>
      <c r="B19" s="4" t="s">
        <v>45</v>
      </c>
    </row>
    <row r="20" spans="1:3" x14ac:dyDescent="0.3">
      <c r="B20">
        <f ca="1">IFERROR(YEAR(B4),"")</f>
        <v>2018</v>
      </c>
      <c r="C20" t="s">
        <v>50</v>
      </c>
    </row>
    <row r="21" spans="1:3" x14ac:dyDescent="0.3">
      <c r="B21" t="str">
        <f ca="1">IFERROR(IF(YEAR($B$9)=$B$20,"",YEAR($B$9)),"")</f>
        <v/>
      </c>
      <c r="C21" t="s">
        <v>51</v>
      </c>
    </row>
    <row r="22" spans="1:3" x14ac:dyDescent="0.3">
      <c r="B22">
        <f ca="1">IFERROR(IF(YEAR($B$13)=$B$20,"",YEAR($B$13)),"")</f>
        <v>2019</v>
      </c>
      <c r="C22" t="s">
        <v>52</v>
      </c>
    </row>
    <row r="24" spans="1:3" ht="16.5" customHeight="1" x14ac:dyDescent="0.3">
      <c r="A24" s="20" t="s">
        <v>53</v>
      </c>
      <c r="B24" s="4" t="s">
        <v>46</v>
      </c>
      <c r="C24" s="19">
        <f ca="1">B4</f>
        <v>43280</v>
      </c>
    </row>
    <row r="25" spans="1:3" ht="16.5" x14ac:dyDescent="0.3">
      <c r="B25" s="4" t="s">
        <v>47</v>
      </c>
      <c r="C25" s="19">
        <f ca="1">B9</f>
        <v>43430</v>
      </c>
    </row>
    <row r="26" spans="1:3" ht="16.5" x14ac:dyDescent="0.3">
      <c r="B26" s="7" t="s">
        <v>48</v>
      </c>
      <c r="C26" s="19">
        <f ca="1">B13</f>
        <v>43730</v>
      </c>
    </row>
    <row r="27" spans="1:3" x14ac:dyDescent="0.3">
      <c r="B27" s="19"/>
    </row>
    <row r="28" spans="1:3" x14ac:dyDescent="0.3">
      <c r="B28" s="19"/>
    </row>
    <row r="29" spans="1:3" x14ac:dyDescent="0.3">
      <c r="B29" s="19"/>
    </row>
    <row r="30" spans="1:3" x14ac:dyDescent="0.3">
      <c r="B30" s="19"/>
    </row>
    <row r="31" spans="1:3" x14ac:dyDescent="0.3">
      <c r="B31" s="19"/>
    </row>
    <row r="32" spans="1:3" x14ac:dyDescent="0.3">
      <c r="B32" s="19"/>
    </row>
  </sheetData>
  <printOptions horizontalCentered="1"/>
  <pageMargins left="0.7" right="0.7" top="0.75" bottom="0.75" header="0.3" footer="0.3"/>
  <pageSetup paperSize="9" scale="78" fitToHeight="0" orientation="portrait" horizontalDpi="1200" verticalDpi="1200" r:id="rId1"/>
  <headerFooter differentFirst="1">
    <oddFooter>Page &amp;P of &amp;N</oddFooter>
  </headerFooter>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Вехи</vt:lpstr>
      <vt:lpstr>План разработки</vt:lpstr>
      <vt:lpstr>Об этой книге</vt:lpstr>
      <vt:lpstr>Данные диаграммы</vt:lpstr>
      <vt:lpstr>Вехи!Print_Titles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2018-06-29T13:46:20Z</dcterms:created>
  <dcterms:modified xsi:type="dcterms:W3CDTF">2018-06-29T13:46:20Z</dcterms:modified>
</cp:coreProperties>
</file>